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2023\23033-14XC-CP - LC Velká Hanzlůvka\"/>
    </mc:Choice>
  </mc:AlternateContent>
  <bookViews>
    <workbookView xWindow="0" yWindow="0" windowWidth="0" windowHeight="0"/>
  </bookViews>
  <sheets>
    <sheet name="Rekapitulace stavby" sheetId="1" r:id="rId1"/>
    <sheet name="210087-03-01 - Polní cesta" sheetId="2" r:id="rId2"/>
    <sheet name="210087-03-02 - Kácení" sheetId="3" r:id="rId3"/>
    <sheet name="210087-03-03 - VRN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'210087-03-01 - Polní cesta'!$C$87:$K$670</definedName>
    <definedName name="_xlnm.Print_Area" localSheetId="1">'210087-03-01 - Polní cesta'!$C$4:$J$39,'210087-03-01 - Polní cesta'!$C$45:$J$69,'210087-03-01 - Polní cesta'!$C$75:$K$670</definedName>
    <definedName name="_xlnm.Print_Titles" localSheetId="1">'210087-03-01 - Polní cesta'!$87:$87</definedName>
    <definedName name="_xlnm._FilterDatabase" localSheetId="2" hidden="1">'210087-03-02 - Kácení'!$C$80:$K$128</definedName>
    <definedName name="_xlnm.Print_Area" localSheetId="2">'210087-03-02 - Kácení'!$C$4:$J$39,'210087-03-02 - Kácení'!$C$45:$J$62,'210087-03-02 - Kácení'!$C$68:$K$128</definedName>
    <definedName name="_xlnm.Print_Titles" localSheetId="2">'210087-03-02 - Kácení'!$80:$80</definedName>
    <definedName name="_xlnm._FilterDatabase" localSheetId="3" hidden="1">'210087-03-03 - VRN'!$C$84:$K$138</definedName>
    <definedName name="_xlnm.Print_Area" localSheetId="3">'210087-03-03 - VRN'!$C$4:$J$39,'210087-03-03 - VRN'!$C$45:$J$66,'210087-03-03 - VRN'!$C$72:$K$138</definedName>
    <definedName name="_xlnm.Print_Titles" localSheetId="3">'210087-03-03 - VRN'!$84:$84</definedName>
    <definedName name="_xlnm.Print_Area" localSheetId="4">'Seznam figur'!$C$4:$G$280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T126"/>
  <c r="R127"/>
  <c r="R126"/>
  <c r="P127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3" r="J37"/>
  <c r="J36"/>
  <c i="1" r="AY56"/>
  <c i="3" r="J35"/>
  <c i="1" r="AX56"/>
  <c i="3"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71"/>
  <c i="2" r="J37"/>
  <c r="J36"/>
  <c i="1" r="AY55"/>
  <c i="2" r="J35"/>
  <c i="1" r="AX55"/>
  <c i="2" r="BI669"/>
  <c r="BH669"/>
  <c r="BG669"/>
  <c r="BF669"/>
  <c r="T669"/>
  <c r="R669"/>
  <c r="P669"/>
  <c r="BI667"/>
  <c r="BH667"/>
  <c r="BG667"/>
  <c r="BF667"/>
  <c r="T667"/>
  <c r="R667"/>
  <c r="P667"/>
  <c r="BI663"/>
  <c r="BH663"/>
  <c r="BG663"/>
  <c r="BF663"/>
  <c r="T663"/>
  <c r="R663"/>
  <c r="P663"/>
  <c r="BI660"/>
  <c r="BH660"/>
  <c r="BG660"/>
  <c r="BF660"/>
  <c r="T660"/>
  <c r="R660"/>
  <c r="P660"/>
  <c r="BI655"/>
  <c r="BH655"/>
  <c r="BG655"/>
  <c r="BF655"/>
  <c r="T655"/>
  <c r="R655"/>
  <c r="P655"/>
  <c r="BI650"/>
  <c r="BH650"/>
  <c r="BG650"/>
  <c r="BF650"/>
  <c r="T650"/>
  <c r="R650"/>
  <c r="P650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0"/>
  <c r="BH640"/>
  <c r="BG640"/>
  <c r="BF640"/>
  <c r="T640"/>
  <c r="R640"/>
  <c r="P640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5"/>
  <c r="BH625"/>
  <c r="BG625"/>
  <c r="BF625"/>
  <c r="T625"/>
  <c r="R625"/>
  <c r="P625"/>
  <c r="BI621"/>
  <c r="BH621"/>
  <c r="BG621"/>
  <c r="BF621"/>
  <c r="T621"/>
  <c r="R621"/>
  <c r="P621"/>
  <c r="BI617"/>
  <c r="BH617"/>
  <c r="BG617"/>
  <c r="BF617"/>
  <c r="T617"/>
  <c r="R617"/>
  <c r="P617"/>
  <c r="BI615"/>
  <c r="BH615"/>
  <c r="BG615"/>
  <c r="BF615"/>
  <c r="T615"/>
  <c r="R615"/>
  <c r="P615"/>
  <c r="BI612"/>
  <c r="BH612"/>
  <c r="BG612"/>
  <c r="BF612"/>
  <c r="T612"/>
  <c r="R612"/>
  <c r="P612"/>
  <c r="BI609"/>
  <c r="BH609"/>
  <c r="BG609"/>
  <c r="BF609"/>
  <c r="T609"/>
  <c r="R609"/>
  <c r="P609"/>
  <c r="BI603"/>
  <c r="BH603"/>
  <c r="BG603"/>
  <c r="BF603"/>
  <c r="T603"/>
  <c r="R603"/>
  <c r="P603"/>
  <c r="BI601"/>
  <c r="BH601"/>
  <c r="BG601"/>
  <c r="BF601"/>
  <c r="T601"/>
  <c r="R601"/>
  <c r="P601"/>
  <c r="BI596"/>
  <c r="BH596"/>
  <c r="BG596"/>
  <c r="BF596"/>
  <c r="T596"/>
  <c r="R596"/>
  <c r="P596"/>
  <c r="BI592"/>
  <c r="BH592"/>
  <c r="BG592"/>
  <c r="BF592"/>
  <c r="T592"/>
  <c r="R592"/>
  <c r="P592"/>
  <c r="BI588"/>
  <c r="BH588"/>
  <c r="BG588"/>
  <c r="BF588"/>
  <c r="T588"/>
  <c r="R588"/>
  <c r="P588"/>
  <c r="BI571"/>
  <c r="BH571"/>
  <c r="BG571"/>
  <c r="BF571"/>
  <c r="T571"/>
  <c r="R571"/>
  <c r="P571"/>
  <c r="BI561"/>
  <c r="BH561"/>
  <c r="BG561"/>
  <c r="BF561"/>
  <c r="T561"/>
  <c r="R561"/>
  <c r="P561"/>
  <c r="BI558"/>
  <c r="BH558"/>
  <c r="BG558"/>
  <c r="BF558"/>
  <c r="T558"/>
  <c r="R558"/>
  <c r="P558"/>
  <c r="BI535"/>
  <c r="BH535"/>
  <c r="BG535"/>
  <c r="BF535"/>
  <c r="T535"/>
  <c r="R535"/>
  <c r="P535"/>
  <c r="BI520"/>
  <c r="BH520"/>
  <c r="BG520"/>
  <c r="BF520"/>
  <c r="T520"/>
  <c r="R520"/>
  <c r="P520"/>
  <c r="BI513"/>
  <c r="BH513"/>
  <c r="BG513"/>
  <c r="BF513"/>
  <c r="T513"/>
  <c r="R513"/>
  <c r="P513"/>
  <c r="BI506"/>
  <c r="BH506"/>
  <c r="BG506"/>
  <c r="BF506"/>
  <c r="T506"/>
  <c r="R506"/>
  <c r="P506"/>
  <c r="BI501"/>
  <c r="BH501"/>
  <c r="BG501"/>
  <c r="BF501"/>
  <c r="T501"/>
  <c r="R501"/>
  <c r="P501"/>
  <c r="BI494"/>
  <c r="BH494"/>
  <c r="BG494"/>
  <c r="BF494"/>
  <c r="T494"/>
  <c r="R494"/>
  <c r="P494"/>
  <c r="BI475"/>
  <c r="BH475"/>
  <c r="BG475"/>
  <c r="BF475"/>
  <c r="T475"/>
  <c r="R475"/>
  <c r="P475"/>
  <c r="BI456"/>
  <c r="BH456"/>
  <c r="BG456"/>
  <c r="BF456"/>
  <c r="T456"/>
  <c r="R456"/>
  <c r="P456"/>
  <c r="BI452"/>
  <c r="BH452"/>
  <c r="BG452"/>
  <c r="BF452"/>
  <c r="T452"/>
  <c r="R452"/>
  <c r="P452"/>
  <c r="BI442"/>
  <c r="BH442"/>
  <c r="BG442"/>
  <c r="BF442"/>
  <c r="T442"/>
  <c r="R442"/>
  <c r="P442"/>
  <c r="BI438"/>
  <c r="BH438"/>
  <c r="BG438"/>
  <c r="BF438"/>
  <c r="T438"/>
  <c r="R438"/>
  <c r="P438"/>
  <c r="BI416"/>
  <c r="BH416"/>
  <c r="BG416"/>
  <c r="BF416"/>
  <c r="T416"/>
  <c r="R416"/>
  <c r="P416"/>
  <c r="BI410"/>
  <c r="BH410"/>
  <c r="BG410"/>
  <c r="BF410"/>
  <c r="T410"/>
  <c r="R410"/>
  <c r="P410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2"/>
  <c r="BH372"/>
  <c r="BG372"/>
  <c r="BF372"/>
  <c r="T372"/>
  <c r="R372"/>
  <c r="P372"/>
  <c r="BI343"/>
  <c r="BH343"/>
  <c r="BG343"/>
  <c r="BF343"/>
  <c r="T343"/>
  <c r="R343"/>
  <c r="P343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0"/>
  <c r="BH320"/>
  <c r="BG320"/>
  <c r="BF320"/>
  <c r="T320"/>
  <c r="R320"/>
  <c r="P320"/>
  <c r="BI289"/>
  <c r="BH289"/>
  <c r="BG289"/>
  <c r="BF289"/>
  <c r="T289"/>
  <c r="R289"/>
  <c r="P289"/>
  <c r="BI281"/>
  <c r="BH281"/>
  <c r="BG281"/>
  <c r="BF281"/>
  <c r="T281"/>
  <c r="R281"/>
  <c r="P281"/>
  <c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29"/>
  <c r="BH229"/>
  <c r="BG229"/>
  <c r="BF229"/>
  <c r="T229"/>
  <c r="R229"/>
  <c r="P229"/>
  <c r="BI226"/>
  <c r="BH226"/>
  <c r="BG226"/>
  <c r="BF226"/>
  <c r="T226"/>
  <c r="R226"/>
  <c r="P226"/>
  <c r="BI219"/>
  <c r="BH219"/>
  <c r="BG219"/>
  <c r="BF219"/>
  <c r="T219"/>
  <c r="R219"/>
  <c r="P219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8"/>
  <c r="BH198"/>
  <c r="BG198"/>
  <c r="BF198"/>
  <c r="T198"/>
  <c r="R198"/>
  <c r="P198"/>
  <c r="BI195"/>
  <c r="BH195"/>
  <c r="BG195"/>
  <c r="BF195"/>
  <c r="T195"/>
  <c r="R195"/>
  <c r="P195"/>
  <c r="BI182"/>
  <c r="BH182"/>
  <c r="BG182"/>
  <c r="BF182"/>
  <c r="T182"/>
  <c r="R182"/>
  <c r="P182"/>
  <c r="BI176"/>
  <c r="BH176"/>
  <c r="BG176"/>
  <c r="BF176"/>
  <c r="T176"/>
  <c r="R176"/>
  <c r="P176"/>
  <c r="BI171"/>
  <c r="BH171"/>
  <c r="BG171"/>
  <c r="BF171"/>
  <c r="T171"/>
  <c r="R171"/>
  <c r="P171"/>
  <c r="BI144"/>
  <c r="BH144"/>
  <c r="BG144"/>
  <c r="BF144"/>
  <c r="T144"/>
  <c r="R144"/>
  <c r="P144"/>
  <c r="BI140"/>
  <c r="BH140"/>
  <c r="BG140"/>
  <c r="BF140"/>
  <c r="T140"/>
  <c r="R140"/>
  <c r="P140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78"/>
  <c i="1" r="L50"/>
  <c r="AM50"/>
  <c r="AM49"/>
  <c r="L49"/>
  <c r="AM47"/>
  <c r="L47"/>
  <c r="L45"/>
  <c r="L44"/>
  <c i="2" r="BK669"/>
  <c r="BK667"/>
  <c r="J663"/>
  <c r="J660"/>
  <c r="J655"/>
  <c r="J650"/>
  <c r="BK647"/>
  <c r="BK645"/>
  <c r="BK643"/>
  <c r="BK640"/>
  <c r="BK635"/>
  <c r="BK632"/>
  <c r="BK629"/>
  <c r="BK625"/>
  <c r="BK621"/>
  <c r="BK603"/>
  <c r="BK601"/>
  <c r="BK596"/>
  <c r="BK592"/>
  <c r="BK588"/>
  <c r="BK571"/>
  <c r="BK561"/>
  <c r="BK558"/>
  <c r="BK535"/>
  <c r="BK520"/>
  <c r="BK513"/>
  <c r="BK506"/>
  <c r="BK501"/>
  <c r="BK494"/>
  <c r="BK475"/>
  <c r="BK456"/>
  <c r="BK452"/>
  <c r="BK442"/>
  <c r="BK438"/>
  <c r="BK416"/>
  <c r="BK410"/>
  <c r="BK382"/>
  <c r="J382"/>
  <c r="J380"/>
  <c r="BK376"/>
  <c r="J376"/>
  <c r="J372"/>
  <c r="J343"/>
  <c r="J339"/>
  <c r="J335"/>
  <c r="J331"/>
  <c r="J328"/>
  <c r="J325"/>
  <c r="J320"/>
  <c r="BK289"/>
  <c r="BK281"/>
  <c r="BK279"/>
  <c r="BK274"/>
  <c r="BK270"/>
  <c r="BK266"/>
  <c r="J262"/>
  <c r="J258"/>
  <c r="J255"/>
  <c r="J252"/>
  <c r="J246"/>
  <c r="J244"/>
  <c r="J241"/>
  <c r="BK229"/>
  <c r="BK226"/>
  <c r="BK219"/>
  <c r="BK213"/>
  <c r="J209"/>
  <c r="J204"/>
  <c r="J198"/>
  <c r="J195"/>
  <c r="J182"/>
  <c r="J176"/>
  <c r="J171"/>
  <c r="J144"/>
  <c r="J140"/>
  <c r="J123"/>
  <c r="J120"/>
  <c r="J115"/>
  <c r="J112"/>
  <c r="J109"/>
  <c r="J98"/>
  <c r="J94"/>
  <c i="1" r="AS54"/>
  <c i="3" r="J126"/>
  <c r="BK117"/>
  <c r="BK114"/>
  <c r="BK111"/>
  <c r="BK105"/>
  <c r="BK99"/>
  <c r="BK93"/>
  <c r="J87"/>
  <c i="4" r="J135"/>
  <c r="J132"/>
  <c r="J127"/>
  <c r="BK122"/>
  <c r="BK119"/>
  <c r="BK116"/>
  <c r="BK112"/>
  <c r="BK107"/>
  <c r="BK103"/>
  <c r="BK99"/>
  <c r="J95"/>
  <c r="J92"/>
  <c r="BK88"/>
  <c i="2" r="J669"/>
  <c r="J667"/>
  <c r="BK663"/>
  <c r="BK660"/>
  <c r="BK655"/>
  <c r="BK650"/>
  <c r="J647"/>
  <c r="J645"/>
  <c r="J643"/>
  <c r="J640"/>
  <c r="J635"/>
  <c r="J632"/>
  <c r="J629"/>
  <c r="J625"/>
  <c r="J621"/>
  <c r="BK617"/>
  <c r="J617"/>
  <c r="BK615"/>
  <c r="J615"/>
  <c r="BK612"/>
  <c r="J612"/>
  <c r="BK609"/>
  <c r="J609"/>
  <c r="J603"/>
  <c r="J601"/>
  <c r="J596"/>
  <c r="J592"/>
  <c r="J588"/>
  <c r="J571"/>
  <c r="J561"/>
  <c r="J558"/>
  <c r="J535"/>
  <c r="J520"/>
  <c r="J513"/>
  <c r="J506"/>
  <c r="J501"/>
  <c r="J494"/>
  <c r="J475"/>
  <c r="J456"/>
  <c r="J452"/>
  <c r="J442"/>
  <c r="J438"/>
  <c r="J416"/>
  <c r="J410"/>
  <c r="BK380"/>
  <c r="BK378"/>
  <c r="J378"/>
  <c r="BK372"/>
  <c r="BK343"/>
  <c r="BK339"/>
  <c r="BK335"/>
  <c r="BK331"/>
  <c r="BK328"/>
  <c r="BK325"/>
  <c r="BK320"/>
  <c r="J289"/>
  <c r="J281"/>
  <c r="J279"/>
  <c r="J274"/>
  <c r="J270"/>
  <c r="J266"/>
  <c r="BK262"/>
  <c r="BK258"/>
  <c r="BK255"/>
  <c r="BK252"/>
  <c r="BK246"/>
  <c r="BK244"/>
  <c r="BK241"/>
  <c r="J229"/>
  <c r="J226"/>
  <c r="J219"/>
  <c r="J213"/>
  <c r="BK209"/>
  <c r="BK204"/>
  <c r="BK198"/>
  <c r="BK195"/>
  <c r="BK182"/>
  <c r="BK176"/>
  <c r="BK171"/>
  <c r="BK144"/>
  <c r="BK140"/>
  <c r="BK123"/>
  <c r="BK120"/>
  <c r="BK115"/>
  <c r="BK112"/>
  <c r="BK109"/>
  <c r="BK98"/>
  <c r="BK94"/>
  <c r="BK91"/>
  <c r="J91"/>
  <c i="3" r="BK126"/>
  <c r="BK123"/>
  <c r="BK120"/>
  <c r="J111"/>
  <c r="BK108"/>
  <c r="J105"/>
  <c r="BK102"/>
  <c r="J99"/>
  <c r="J96"/>
  <c r="J90"/>
  <c r="BK87"/>
  <c r="BK84"/>
  <c r="J123"/>
  <c r="J120"/>
  <c r="J117"/>
  <c r="J114"/>
  <c r="J108"/>
  <c r="J102"/>
  <c r="BK96"/>
  <c r="J93"/>
  <c r="BK90"/>
  <c r="J84"/>
  <c i="4" r="BK135"/>
  <c r="BK132"/>
  <c r="BK127"/>
  <c r="J122"/>
  <c r="J119"/>
  <c r="J116"/>
  <c r="J112"/>
  <c r="J107"/>
  <c r="J103"/>
  <c r="J99"/>
  <c r="BK95"/>
  <c r="BK92"/>
  <c r="J88"/>
  <c i="2" l="1" r="BK90"/>
  <c r="J90"/>
  <c r="J61"/>
  <c r="P90"/>
  <c r="R90"/>
  <c r="T90"/>
  <c r="BK261"/>
  <c r="J261"/>
  <c r="J62"/>
  <c r="P261"/>
  <c r="R261"/>
  <c r="T261"/>
  <c r="BK319"/>
  <c r="J319"/>
  <c r="J63"/>
  <c r="P319"/>
  <c r="R319"/>
  <c r="T319"/>
  <c r="BK342"/>
  <c r="J342"/>
  <c r="J64"/>
  <c r="P342"/>
  <c r="R342"/>
  <c r="T342"/>
  <c r="BK441"/>
  <c r="J441"/>
  <c r="J65"/>
  <c r="P441"/>
  <c r="R441"/>
  <c r="T441"/>
  <c r="BK587"/>
  <c r="J587"/>
  <c r="J66"/>
  <c r="P587"/>
  <c r="R587"/>
  <c r="T587"/>
  <c r="BK649"/>
  <c r="J649"/>
  <c r="J67"/>
  <c r="P649"/>
  <c r="R649"/>
  <c r="T649"/>
  <c r="BK666"/>
  <c r="J666"/>
  <c r="J68"/>
  <c r="P666"/>
  <c r="R666"/>
  <c r="T666"/>
  <c i="3" r="BK83"/>
  <c r="J83"/>
  <c r="J61"/>
  <c r="R83"/>
  <c r="R82"/>
  <c r="R81"/>
  <c i="4" r="BK87"/>
  <c i="3" r="P83"/>
  <c r="P82"/>
  <c r="P81"/>
  <c i="1" r="AU56"/>
  <c i="3" r="T83"/>
  <c r="T82"/>
  <c r="T81"/>
  <c i="4" r="P87"/>
  <c r="R87"/>
  <c r="T87"/>
  <c r="BK111"/>
  <c r="J111"/>
  <c r="J62"/>
  <c r="P111"/>
  <c r="R111"/>
  <c r="T111"/>
  <c r="BK118"/>
  <c r="J118"/>
  <c r="J63"/>
  <c r="P118"/>
  <c r="R118"/>
  <c r="T118"/>
  <c r="BK131"/>
  <c r="J131"/>
  <c r="J65"/>
  <c r="P131"/>
  <c r="R131"/>
  <c r="T131"/>
  <c r="BK126"/>
  <c r="J126"/>
  <c r="J64"/>
  <c r="E48"/>
  <c r="J52"/>
  <c r="F55"/>
  <c r="J55"/>
  <c r="BE88"/>
  <c r="BE92"/>
  <c r="BE95"/>
  <c r="BE99"/>
  <c r="BE103"/>
  <c r="BE107"/>
  <c r="BE112"/>
  <c r="BE116"/>
  <c r="BE119"/>
  <c r="BE122"/>
  <c r="BE127"/>
  <c r="BE132"/>
  <c r="BE135"/>
  <c i="3" r="E48"/>
  <c r="J52"/>
  <c r="J55"/>
  <c r="F78"/>
  <c r="BE84"/>
  <c r="BE87"/>
  <c r="BE96"/>
  <c r="BE99"/>
  <c r="BE102"/>
  <c r="BE105"/>
  <c r="BE108"/>
  <c r="BE111"/>
  <c r="BE114"/>
  <c r="BE117"/>
  <c r="BE120"/>
  <c r="BE126"/>
  <c r="BE90"/>
  <c r="BE93"/>
  <c r="BE123"/>
  <c i="2" r="BE645"/>
  <c r="E48"/>
  <c r="J52"/>
  <c r="F55"/>
  <c r="J55"/>
  <c r="BE91"/>
  <c r="BE94"/>
  <c r="BE98"/>
  <c r="BE109"/>
  <c r="BE112"/>
  <c r="BE115"/>
  <c r="BE120"/>
  <c r="BE123"/>
  <c r="BE140"/>
  <c r="BE144"/>
  <c r="BE171"/>
  <c r="BE176"/>
  <c r="BE182"/>
  <c r="BE195"/>
  <c r="BE198"/>
  <c r="BE204"/>
  <c r="BE209"/>
  <c r="BE213"/>
  <c r="BE219"/>
  <c r="BE226"/>
  <c r="BE229"/>
  <c r="BE241"/>
  <c r="BE244"/>
  <c r="BE246"/>
  <c r="BE252"/>
  <c r="BE255"/>
  <c r="BE258"/>
  <c r="BE262"/>
  <c r="BE266"/>
  <c r="BE270"/>
  <c r="BE274"/>
  <c r="BE279"/>
  <c r="BE281"/>
  <c r="BE289"/>
  <c r="BE320"/>
  <c r="BE325"/>
  <c r="BE328"/>
  <c r="BE331"/>
  <c r="BE335"/>
  <c r="BE339"/>
  <c r="BE343"/>
  <c r="BE372"/>
  <c r="BE376"/>
  <c r="BE378"/>
  <c r="BE380"/>
  <c r="BE382"/>
  <c r="BE410"/>
  <c r="BE416"/>
  <c r="BE438"/>
  <c r="BE442"/>
  <c r="BE452"/>
  <c r="BE456"/>
  <c r="BE475"/>
  <c r="BE494"/>
  <c r="BE501"/>
  <c r="BE506"/>
  <c r="BE513"/>
  <c r="BE520"/>
  <c r="BE535"/>
  <c r="BE558"/>
  <c r="BE561"/>
  <c r="BE571"/>
  <c r="BE588"/>
  <c r="BE592"/>
  <c r="BE596"/>
  <c r="BE601"/>
  <c r="BE603"/>
  <c r="BE609"/>
  <c r="BE612"/>
  <c r="BE615"/>
  <c r="BE617"/>
  <c r="BE621"/>
  <c r="BE625"/>
  <c r="BE629"/>
  <c r="BE632"/>
  <c r="BE635"/>
  <c r="BE640"/>
  <c r="BE643"/>
  <c r="BE647"/>
  <c r="BE650"/>
  <c r="BE655"/>
  <c r="BE660"/>
  <c r="BE663"/>
  <c r="BE667"/>
  <c r="BE669"/>
  <c r="F34"/>
  <c i="1" r="BA55"/>
  <c i="2" r="F35"/>
  <c i="1" r="BB55"/>
  <c i="2" r="F36"/>
  <c i="1" r="BC55"/>
  <c i="4" r="J34"/>
  <c i="1" r="AW57"/>
  <c i="4" r="F35"/>
  <c i="1" r="BB57"/>
  <c i="2" r="J34"/>
  <c i="1" r="AW55"/>
  <c i="2" r="F37"/>
  <c i="1" r="BD55"/>
  <c i="3" r="F34"/>
  <c i="1" r="BA56"/>
  <c i="3" r="J34"/>
  <c i="1" r="AW56"/>
  <c i="3" r="F37"/>
  <c i="1" r="BD56"/>
  <c i="3" r="F35"/>
  <c i="1" r="BB56"/>
  <c i="3" r="F36"/>
  <c i="1" r="BC56"/>
  <c i="4" r="F34"/>
  <c i="1" r="BA57"/>
  <c i="4" r="F36"/>
  <c i="1" r="BC57"/>
  <c i="4" r="F37"/>
  <c i="1" r="BD57"/>
  <c i="4" l="1" r="BK86"/>
  <c r="J86"/>
  <c r="J60"/>
  <c i="2" r="P89"/>
  <c r="P88"/>
  <c i="1" r="AU55"/>
  <c i="4" r="T86"/>
  <c r="T85"/>
  <c r="R86"/>
  <c r="R85"/>
  <c r="P86"/>
  <c r="P85"/>
  <c i="1" r="AU57"/>
  <c i="2" r="T89"/>
  <c r="T88"/>
  <c r="R89"/>
  <c r="R88"/>
  <c r="BK89"/>
  <c r="J89"/>
  <c r="J60"/>
  <c i="3" r="BK82"/>
  <c r="J82"/>
  <c r="J60"/>
  <c i="4" r="J87"/>
  <c r="J61"/>
  <c i="2" r="J33"/>
  <c i="1" r="AV55"/>
  <c r="AT55"/>
  <c i="3" r="F33"/>
  <c i="1" r="AZ56"/>
  <c i="4" r="F33"/>
  <c i="1" r="AZ57"/>
  <c r="BD54"/>
  <c r="W33"/>
  <c i="2" r="F33"/>
  <c i="1" r="AZ55"/>
  <c i="3" r="J33"/>
  <c i="1" r="AV56"/>
  <c r="AT56"/>
  <c i="4" r="J33"/>
  <c i="1" r="AV57"/>
  <c r="AT57"/>
  <c r="BC54"/>
  <c r="W32"/>
  <c r="BB54"/>
  <c r="W31"/>
  <c r="BA54"/>
  <c r="W30"/>
  <c i="2" l="1" r="BK88"/>
  <c r="J88"/>
  <c r="J59"/>
  <c i="3" r="BK81"/>
  <c r="J81"/>
  <c r="J59"/>
  <c i="4" r="BK85"/>
  <c r="J85"/>
  <c i="1" r="AU54"/>
  <c i="4" r="J30"/>
  <c i="1" r="AG57"/>
  <c r="AW54"/>
  <c r="AK30"/>
  <c r="AZ54"/>
  <c r="W29"/>
  <c r="AY54"/>
  <c r="AX54"/>
  <c i="4" l="1" r="J39"/>
  <c r="J59"/>
  <c i="1" r="AN57"/>
  <c i="3" r="J30"/>
  <c i="1" r="AG56"/>
  <c r="AV54"/>
  <c r="AK29"/>
  <c i="2" r="J30"/>
  <c i="1" r="AG55"/>
  <c i="3" l="1" r="J39"/>
  <c i="2" r="J39"/>
  <c i="1" r="AN55"/>
  <c r="AN56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<sst xmlns="http://schemas.openxmlformats.org/spreadsheetml/2006/main">
  <si>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</si>
  <si>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</si>
  <si>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</si>
  <si>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</si>
  <si>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</si>
  <si>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{623d03d0-6c9f-4524-b3c3-93104480908f}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</si>
  <si>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</si>
  <si>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</si>
  <si>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</si>
  <si>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</si>
  <si>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</si>
  <si>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</si>
  <si>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</si>
  <si>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</si>
  <si>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210087-03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</si>
  <si>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</si>
  <si>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</si>
  <si>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HC3a-R v k.ú. Roveň u Sobotky</t>
  </si>
  <si>
    <t>KSO:</t>
  </si>
  <si>
    <t/>
  </si>
  <si>
    <t>CC-CZ:</t>
  </si>
  <si>
    <t>Místo:</t>
  </si>
  <si>
    <t>k.ú. Roveň u Sobotky</t>
  </si>
  <si>
    <t>Datum:</t>
  </si>
  <si>
    <t>11. 10. 2021</t>
  </si>
  <si>
    <t>Zadavatel:</t>
  </si>
  <si>
    <t>IČ:</t>
  </si>
  <si>
    <t>KPÚ, Pobočka Jičín</t>
  </si>
  <si>
    <t>DIČ:</t>
  </si>
  <si>
    <t>Uchazeč:</t>
  </si>
  <si>
    <t>Vyplň údaj</t>
  </si>
  <si>
    <t>Projektant:</t>
  </si>
  <si>
    <t>Geocart CZ, a.s.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</si>
  <si>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</si>
  <si>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</si>
  <si>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</si>
  <si>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</si>
  <si>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</si>
  <si>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</si>
  <si>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</si>
  <si>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</si>
  <si>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</si>
  <si>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</si>
  <si>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</si>
  <si>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</si>
  <si>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</si>
  <si>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</si>
  <si>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</si>
  <si>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</si>
  <si>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</si>
  <si>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</si>
  <si>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</si>
  <si>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</si>
  <si>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</si>
  <si>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</si>
  <si>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</si>
  <si>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</si>
  <si>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</si>
  <si>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</si>
  <si>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</si>
  <si>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</si>
  <si>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</si>
  <si>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</si>
  <si>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</si>
  <si>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</si>
  <si>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</si>
  <si>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</si>
  <si>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</si>
  <si>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</si>
  <si>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</si>
  <si>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</si>
  <si>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</si>
  <si>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</si>
  <si>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</si>
  <si>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</si>
  <si>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</si>
  <si>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</si>
  <si>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210087-03-01</t>
  </si>
  <si>
    <t>Polní cesta</t>
  </si>
  <si>
    <t>STA</t>
  </si>
  <si>
    <t>1</t>
  </si>
  <si>
    <t>{53702168-1d47-45f0-bfa1-8f76420ad241}</t>
  </si>
  <si>
    <t>2</t>
  </si>
  <si>
    <t>210087-03-02</t>
  </si>
  <si>
    <t>Kácení</t>
  </si>
  <si>
    <t>{bca9b885-e949-4cfb-86c6-266d4d4839fb}</t>
  </si>
  <si>
    <t>210087-03-03</t>
  </si>
  <si>
    <t>VRN</t>
  </si>
  <si>
    <t>{a6c1bd39-3bf0-406b-8cd0-9801d8ed1b36}</t>
  </si>
  <si>
    <t>Bednění</t>
  </si>
  <si>
    <t>m2</t>
  </si>
  <si>
    <t>7,97</t>
  </si>
  <si>
    <t>C1</t>
  </si>
  <si>
    <t>525</t>
  </si>
  <si>
    <t>KRYCÍ LIST SOUPISU PRACÍ</t>
  </si>
  <si>
    <t>C2</t>
  </si>
  <si>
    <t>899</t>
  </si>
  <si>
    <t>C3</t>
  </si>
  <si>
    <t>795</t>
  </si>
  <si>
    <t>C4</t>
  </si>
  <si>
    <t>348</t>
  </si>
  <si>
    <t>C5</t>
  </si>
  <si>
    <t>478,5</t>
  </si>
  <si>
    <t>Objekt:</t>
  </si>
  <si>
    <t>C6</t>
  </si>
  <si>
    <t>534</t>
  </si>
  <si>
    <t>210087-03-01 - Polní cesta</t>
  </si>
  <si>
    <t>Jámy_TP</t>
  </si>
  <si>
    <t>m3</t>
  </si>
  <si>
    <t>166,018</t>
  </si>
  <si>
    <t>Násyp</t>
  </si>
  <si>
    <t>154</t>
  </si>
  <si>
    <t>Obetonování_žlabu</t>
  </si>
  <si>
    <t>2,195</t>
  </si>
  <si>
    <t>Odhumusování</t>
  </si>
  <si>
    <t>3921</t>
  </si>
  <si>
    <t>Odvoz_zeminy</t>
  </si>
  <si>
    <t>1266,128</t>
  </si>
  <si>
    <t>Ohumusování</t>
  </si>
  <si>
    <t>1930,68</t>
  </si>
  <si>
    <t>Pláň_tř_5</t>
  </si>
  <si>
    <t>441,6</t>
  </si>
  <si>
    <t>Rozšíření</t>
  </si>
  <si>
    <t>94</t>
  </si>
  <si>
    <t>Rýhy_2000</t>
  </si>
  <si>
    <t>9,3</t>
  </si>
  <si>
    <t>Rýhy_800</t>
  </si>
  <si>
    <t>112,583</t>
  </si>
  <si>
    <t>Rýhy_sítě</t>
  </si>
  <si>
    <t>3,92</t>
  </si>
  <si>
    <t>Zásyp</t>
  </si>
  <si>
    <t>19,5</t>
  </si>
  <si>
    <t>Výhybny</t>
  </si>
  <si>
    <t>156</t>
  </si>
  <si>
    <t>Odkopávky</t>
  </si>
  <si>
    <t>948,775</t>
  </si>
  <si>
    <t>Sjezdy_MZK</t>
  </si>
  <si>
    <t>212</t>
  </si>
  <si>
    <t>MZK</t>
  </si>
  <si>
    <t>4012,5</t>
  </si>
  <si>
    <t>ASF</t>
  </si>
  <si>
    <t>1527,82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</si>
  <si>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</si>
  <si>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</si>
  <si>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</si>
  <si>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</si>
  <si>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</si>
  <si>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</si>
  <si>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</si>
  <si>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</si>
  <si>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</si>
  <si>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</si>
  <si>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</si>
  <si>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</si>
  <si>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</si>
  <si>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</si>
  <si>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</si>
  <si>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</si>
  <si>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</si>
  <si>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</si>
  <si>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</si>
  <si>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</si>
  <si>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</si>
  <si>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</si>
  <si>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</si>
  <si>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</si>
  <si>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</si>
  <si>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</si>
  <si>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</si>
  <si>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</si>
  <si>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</si>
  <si>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</si>
  <si>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</si>
  <si>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</si>
  <si>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a rákosu strojně travin, při celkové ploše přes 500 m2</t>
  </si>
  <si>
    <t>CS ÚRS 2022 01</t>
  </si>
  <si>
    <t>4</t>
  </si>
  <si>
    <t>1607522602</t>
  </si>
  <si>
    <t>Online PSC</t>
  </si>
  <si>
    <t>https://podminky.urs.cz/item/CS_URS_2022_01/111151103</t>
  </si>
  <si>
    <t>VV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</si>
  <si>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</si>
  <si>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</si>
  <si>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1511333559</t>
  </si>
  <si>
    <t>https://podminky.urs.cz/item/CS_URS_2022_01/113107182</t>
  </si>
  <si>
    <t>"Odstranění asfaltobetonového krytu" 110</t>
  </si>
  <si>
    <t>Součet</t>
  </si>
  <si>
    <t>3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</si>
  <si>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</si>
  <si>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</si>
  <si>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-1539938691</t>
  </si>
  <si>
    <t>https://podminky.urs.cz/item/CS_URS_2022_01/113107221</t>
  </si>
  <si>
    <t>"Cesta 0,000 - 0,175 v tl. 0,25 m" 175*3</t>
  </si>
  <si>
    <t>"Cesta 0,175 - 0,465 v tl. 0,3 m" 290*3,1</t>
  </si>
  <si>
    <t>"Cesta 0,465 - 0,730 v tl. 0,25 m" 265*3</t>
  </si>
  <si>
    <t>"Cesta 0,730 - 0,850 v tl. 0,15 m" 120*2,9</t>
  </si>
  <si>
    <t>"Cesta 0,850 - 1,015 v tl. 0,05 m" 165*2,9</t>
  </si>
  <si>
    <t>"Cesta 1,015 - 1,193 v tl. 0,1 m" 178*3</t>
  </si>
  <si>
    <t>Puvodni_kce</t>
  </si>
  <si>
    <t>C1*3+C2*3+C3*3+C4*2+C5*1+C6*1</t>
  </si>
  <si>
    <t>115001106R</t>
  </si>
  <si>
    <t>Převedení vody dle zvolené technologie dodavatele po celou dobu výstavby vč. čerpání vody</t>
  </si>
  <si>
    <t>kpl</t>
  </si>
  <si>
    <t>-1834668176</t>
  </si>
  <si>
    <t>P</t>
  </si>
  <si>
    <t>Poznámka k položce:_x000d_
Zajištění převedení vody po dobu výstavby propustku TP1._x000d_
Položka zahrnuje čerpání vody, záložní zdroj čerpání, zbudování jílových hrázek pro zahrazení toku při použití převáděcího potrubí, podpůrné konstrukce potrubí atd._x000d_
- dodávka + montáž + demontáž</t>
  </si>
  <si>
    <t>5</t>
  </si>
  <si>
    <t>121151123</t>
  </si>
  <si>
    <t>Sejmutí ornice strojně při souvislé ploše přes 500 m2, tl. vrstvy do 200 mm</t>
  </si>
  <si>
    <t>-370744965</t>
  </si>
  <si>
    <t>https://podminky.urs.cz/item/CS_URS_2022_01/121151123</t>
  </si>
  <si>
    <t>"Sejmutí v tl. 0,1 m" 7471-3550</t>
  </si>
  <si>
    <t>6</t>
  </si>
  <si>
    <t>122252205</t>
  </si>
  <si>
    <t>Odkopávky a prokopávky nezapažené pro silnice a dálnice strojně v hornině třídy těžitelnosti I přes 500 do 1 000 m3</t>
  </si>
  <si>
    <t>-1533388074</t>
  </si>
  <si>
    <t>https://podminky.urs.cz/item/CS_URS_2022_01/122252205</t>
  </si>
  <si>
    <t>"Cesta včetně příkopu dle tab. kubatur" 1678</t>
  </si>
  <si>
    <t>"Původní konstrukce" -(C1*0,25+C2*0,3+C3*0,25+C4*0,15+C5*0,05+C6*0,1)</t>
  </si>
  <si>
    <t>7</t>
  </si>
  <si>
    <t>129001101</t>
  </si>
  <si>
    <t>Příplatek k cenám vykopávek za ztížení vykopávky v blízkosti podzemního vedení nebo výbušnin v horninách jakékoliv třídy</t>
  </si>
  <si>
    <t>1542884727</t>
  </si>
  <si>
    <t>https://podminky.urs.cz/item/CS_URS_2022_01/129001101</t>
  </si>
  <si>
    <t>"Ruční odkopy okolo optického kabelu CETIN" 0,8*7*0,35*2</t>
  </si>
  <si>
    <t>8</t>
  </si>
  <si>
    <t>131251104</t>
  </si>
  <si>
    <t>Hloubení nezapažených jam a zářezů strojně s urovnáním dna do předepsaného profilu a spádu v hornině třídy těžitelnosti I skupiny 3 přes 100 do 500 m3</t>
  </si>
  <si>
    <t>-186078600</t>
  </si>
  <si>
    <t>https://podminky.urs.cz/item/CS_URS_2022_01/131251104</t>
  </si>
  <si>
    <t>"Trubní propustek TP1 v km 0,400"</t>
  </si>
  <si>
    <t>"Potrubí" 6,5*0,8*((1,2+2)/2)</t>
  </si>
  <si>
    <t>"Jímka" 3,08*3,08*2</t>
  </si>
  <si>
    <t>"Opevnění výtoku" 3*2,9*0,4+0,6*2,9*0,6</t>
  </si>
  <si>
    <t>Mezisoučet</t>
  </si>
  <si>
    <t xml:space="preserve">"Trubní propustek TP2 km 0,561" </t>
  </si>
  <si>
    <t>"Potrubí" 11*1,5*(3,7+2)/2</t>
  </si>
  <si>
    <t>"Základy čel" 2,7*7*1,3*2</t>
  </si>
  <si>
    <t>"Opevnění nátoku + výtoku" 2*3,6*0,75+4*0,75*3,6</t>
  </si>
  <si>
    <t>"Hospodářský propustek HP1 v km 0,545"</t>
  </si>
  <si>
    <t>"Potrubí" 10*1*((1,2+2,2)/2)</t>
  </si>
  <si>
    <t>"Opevnění nátoku + výtoku" 3,5*((2,5+0,8)/2)*0,4*2+0,6*0,6*0,6</t>
  </si>
  <si>
    <t>9</t>
  </si>
  <si>
    <t>132212121</t>
  </si>
  <si>
    <t>Hloubení zapažených rýh šířky do 800 mm ručně s urovnáním dna do předepsaného profilu a spádu v hornině třídy těžitelnosti I skupiny 3 soudržných</t>
  </si>
  <si>
    <t>1955496847</t>
  </si>
  <si>
    <t>https://podminky.urs.cz/item/CS_URS_2022_01/132212121</t>
  </si>
  <si>
    <t>10</t>
  </si>
  <si>
    <t>132251101</t>
  </si>
  <si>
    <t>Hloubení nezapažených rýh šířky do 800 mm strojně s urovnáním dna do předepsaného profilu a spádu v hornině třídy těžitelnosti I skupiny 3 do 20 m3</t>
  </si>
  <si>
    <t>-2025601389</t>
  </si>
  <si>
    <t>https://podminky.urs.cz/item/CS_URS_2022_01/132251101</t>
  </si>
  <si>
    <t>"Rýha pro svodnice - podsyp + opevnění výtoku u SV1-SV13 + SV17 - SV20"</t>
  </si>
  <si>
    <t>"SV1 km 0,035" 6*0,52*0,2+1,5*0,5*0,3+0,3*0,5*0,3+0,4*0,4*0,4</t>
  </si>
  <si>
    <t>"SV2 km 0,135" 6*0,52*0,2+1,5*0,5*0,3+0,3*0,5*0,3+0,4*0,4*0,4</t>
  </si>
  <si>
    <t>"SV3 km 0,240" 6*0,52*0,2+1,5*0,5*0,3+0,3*0,5*0,3+0,4*0,4*0,4</t>
  </si>
  <si>
    <t>"SV4 km 0,265" 6*0,52*0,2+1,5*0,5*0,3+0,3*0,5*0,3+0,4*0,4*0,4</t>
  </si>
  <si>
    <t>"SV5 km 0,300" 6*0,52*0,2+1,5*0,5*0,3+0,3*0,5*0,3+0,4*0,4*0,4</t>
  </si>
  <si>
    <t>"SV6 km 0,335" 6*0,52*0,2+1,5*0,5*0,3+0,3*0,5*0,3+0,4*0,4*0,4</t>
  </si>
  <si>
    <t>"SV7 km 0,370" 6*0,52*0,2+1,5*0,5*0,3+0,3*0,5*0,3+0,4*0,4*0,4</t>
  </si>
  <si>
    <t>"SV8 km 0,405" 6*0,52*0,2+1,2*0,5*0,3+0,3*0,5*0,3+0,4*0,4*0,4</t>
  </si>
  <si>
    <t>"SV9 km 0,440" 6*0,52*0,2+1,2*0,5*0,3+0,3*0,5*0,3+0,4*0,4*0,4</t>
  </si>
  <si>
    <t>"SV10 km 0,475" 6*0,52*0,2+1,2*0,5*0,3+0,3*0,5*0,3+0,4*0,4*0,4</t>
  </si>
  <si>
    <t>"SV11 km 0,510" 6*0,52*0,2+1,2*0,5*0,3+0,3*0,5*0,3+0,4*0,4*0,4</t>
  </si>
  <si>
    <t>"SV12 km 0,625" 6*0,52*0,2+1,2*0,5*0,3+0,3*0,5*0,3+0,4*0,4*0,4</t>
  </si>
  <si>
    <t>"SV13 km 0,665" 6*0,52*0,2+1,2*0,5*0,3+0,3*0,5*0,3+0,4*0,4*0,4</t>
  </si>
  <si>
    <t>"SV14 km 0,870" 6*0,52*0,2</t>
  </si>
  <si>
    <t>"SV15 km 0,915" 6*0,52*0,2</t>
  </si>
  <si>
    <t>"SV16 km 0,940" 6*0,52*0,2</t>
  </si>
  <si>
    <t xml:space="preserve">"SV17 km 0,996"  6*0,52*0,2+1*0,5*0,3+0,4*0,4*0,4</t>
  </si>
  <si>
    <t xml:space="preserve">"SV18 km 1,026"  6*0,52*0,2+1*0,5*0,3+0,4*0,4*0,4</t>
  </si>
  <si>
    <t xml:space="preserve">"SV19 km 1,160"  6*0,52*0,2+1*0,5*0,3+0,4*0,4*0,4</t>
  </si>
  <si>
    <t xml:space="preserve">"SV20 km 1,183"  6*0,52*0,2+1*0,5*0,3+0,4*0,4*0,4</t>
  </si>
  <si>
    <t>"Rýha pro podélný drén" (27+213+33+150)*0,45*0,5</t>
  </si>
  <si>
    <t>11</t>
  </si>
  <si>
    <t>132251251</t>
  </si>
  <si>
    <t>Hloubení nezapažených rýh šířky přes 800 do 2 000 mm strojně s urovnáním dna do předepsaného profilu a spádu v hornině třídy těžitelnosti I skupiny 3 do 20 m3</t>
  </si>
  <si>
    <t>1921108562</t>
  </si>
  <si>
    <t>https://podminky.urs.cz/item/CS_URS_2022_01/132251251</t>
  </si>
  <si>
    <t>"Příčný žlab PZ1 - km 0,972" 6*1,5*0,4+1*1,5*0,8</t>
  </si>
  <si>
    <t>"Zasakovací jímka J1 - VPRAVO - km 0,027" 3*1*1,5</t>
  </si>
  <si>
    <t>12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</si>
  <si>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</si>
  <si>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</si>
  <si>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-479007849</t>
  </si>
  <si>
    <t>https://podminky.urs.cz/item/CS_URS_2022_01/162351104</t>
  </si>
  <si>
    <t>Ohumusování*0,1*2</t>
  </si>
  <si>
    <t>Násyp*2</t>
  </si>
  <si>
    <t>Zásyp*2</t>
  </si>
  <si>
    <t>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</si>
  <si>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</si>
  <si>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</si>
  <si>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916547338</t>
  </si>
  <si>
    <t>https://podminky.urs.cz/item/CS_URS_2022_01/162751117</t>
  </si>
  <si>
    <t>"Odvoz zeminy a kamení na skládku"</t>
  </si>
  <si>
    <t>Odhumusování*0,1</t>
  </si>
  <si>
    <t>-Zásyp</t>
  </si>
  <si>
    <t>-Násyp</t>
  </si>
  <si>
    <t>-Ohumusování*0,1</t>
  </si>
  <si>
    <t>14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</si>
  <si>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</si>
  <si>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</si>
  <si>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-1375781451</t>
  </si>
  <si>
    <t>https://podminky.urs.cz/item/CS_URS_2022_01/162751119</t>
  </si>
  <si>
    <t>Odvoz_zeminy*5</t>
  </si>
  <si>
    <t>167151111</t>
  </si>
  <si>
    <t>Nakládání, skládání a překládání neulehlého výkopku nebo sypaniny strojně nakládání, množství přes 100 m3, z hornin třídy těžitelnosti I, skupiny 1 až 3</t>
  </si>
  <si>
    <t>-2056196064</t>
  </si>
  <si>
    <t>https://podminky.urs.cz/item/CS_URS_2022_01/167151111</t>
  </si>
  <si>
    <t>Ohumusování*0,1</t>
  </si>
  <si>
    <t>16</t>
  </si>
  <si>
    <t>171151103</t>
  </si>
  <si>
    <t>Uložení sypanin do násypů strojně s rozprostřením sypaniny ve vrstvách a s hrubým urovnáním zhutněných z hornin soudržných jakékoliv třídy těžitelnosti</t>
  </si>
  <si>
    <t>274595457</t>
  </si>
  <si>
    <t>https://podminky.urs.cz/item/CS_URS_2022_01/171151103</t>
  </si>
  <si>
    <t>"Zásypy krajů konstrukce cesty před ohumusováním" 247-193</t>
  </si>
  <si>
    <t>"Hutněný násyp pro pomístné výškové vyrovnání nivelety pláně" 500*0,2</t>
  </si>
  <si>
    <t>17</t>
  </si>
  <si>
    <t>171201231</t>
  </si>
  <si>
    <t>Poplatek za uložení stavebního odpadu na recyklační skládce (skládkovné) zeminy a kamení zatříděného do Katalogu odpadů pod kódem 17 05 04</t>
  </si>
  <si>
    <t>t</t>
  </si>
  <si>
    <t>1507124270</t>
  </si>
  <si>
    <t>https://podminky.urs.cz/item/CS_URS_2022_01/171201231</t>
  </si>
  <si>
    <t>Poznámka k položce:_x000d_
- v případě realizace stavby po 31.12.2023 bude nutné kvůli zpřísnění limitů pro uložení zeminy na povrchu terénu uložit vytěženou zeminu a kamení na skládku (dle rozborů vyhovuje dle staré vyhlášky, dle nové nikoliv)</t>
  </si>
  <si>
    <t>Odvoz_zeminy*1,7</t>
  </si>
  <si>
    <t>18</t>
  </si>
  <si>
    <t>171251201</t>
  </si>
  <si>
    <t>Uložení sypaniny na skládky nebo meziskládky bez hutnění s upravením uložené sypaniny do předepsaného tvaru</t>
  </si>
  <si>
    <t>21957687</t>
  </si>
  <si>
    <t>https://podminky.urs.cz/item/CS_URS_2022_01/171251201</t>
  </si>
  <si>
    <t>19</t>
  </si>
  <si>
    <t>174151101</t>
  </si>
  <si>
    <t>Zásyp sypaninou z jakékoliv horniny strojně s uložením výkopku ve vrstvách se zhutněním jam, šachet, rýh nebo kolem objektů v těchto vykopávkách</t>
  </si>
  <si>
    <t>1849622055</t>
  </si>
  <si>
    <t>https://podminky.urs.cz/item/CS_URS_2022_01/174151101</t>
  </si>
  <si>
    <t>"Trubní propustek TP1 - km 0,400" 4</t>
  </si>
  <si>
    <t>"Trubní propustek TP2 - km 0,561" 12</t>
  </si>
  <si>
    <t>"Příčný žlab PZ1 - km 0,972" 2</t>
  </si>
  <si>
    <t>"Zasakovací jímka J1 - VPRAVO - km 0,027" 3*1*0,5</t>
  </si>
  <si>
    <t>20</t>
  </si>
  <si>
    <t>181006121</t>
  </si>
  <si>
    <t>Rozprostření zemin schopných zúrodnění ve sklonu přes 1:5, tloušťka vrstvy do 0,10 m</t>
  </si>
  <si>
    <t>-259461785</t>
  </si>
  <si>
    <t>https://podminky.urs.cz/item/CS_URS_2022_01/181006121</t>
  </si>
  <si>
    <t>"Ohumusování v nových Násypů a zářezů v tl. 0,1 m" 7471-MZK-ASF</t>
  </si>
  <si>
    <t>181152302</t>
  </si>
  <si>
    <t>Úprava pláně na stavbách silnic a dálnic strojně v zářezech mimo skalních se zhutněním</t>
  </si>
  <si>
    <t>-1927912259</t>
  </si>
  <si>
    <t>https://podminky.urs.cz/item/CS_URS_2022_01/181152302</t>
  </si>
  <si>
    <t>"Cesta C1 - km 0,030 - 0,850" 820*4,7</t>
  </si>
  <si>
    <t>"Cesta C2 - km 0,850 - 1,183" 333*5,52</t>
  </si>
  <si>
    <t>"S1 - km 0,000" 200</t>
  </si>
  <si>
    <t>"S8 - km 1,193" 55</t>
  </si>
  <si>
    <t>-Pláň_tř_5</t>
  </si>
  <si>
    <t>22</t>
  </si>
  <si>
    <t>181411123</t>
  </si>
  <si>
    <t>Založení trávníku na půdě předem připravené plochy do 1000 m2 výsevem včetně utažení lučního na svahu přes 1:2 do 1:1</t>
  </si>
  <si>
    <t>-505730960</t>
  </si>
  <si>
    <t>https://podminky.urs.cz/item/CS_URS_2022_01/181411123</t>
  </si>
  <si>
    <t>"Zatravnění v nových násypů a zářezů" Ohumusování</t>
  </si>
  <si>
    <t>23</t>
  </si>
  <si>
    <t>M</t>
  </si>
  <si>
    <t>00572474</t>
  </si>
  <si>
    <t>osivo směs travní krajinná-svahová</t>
  </si>
  <si>
    <t>kg</t>
  </si>
  <si>
    <t>-939148210</t>
  </si>
  <si>
    <t>1930,68*0,02 "Přepočtené koeficientem množství</t>
  </si>
  <si>
    <t>24</t>
  </si>
  <si>
    <t>181951114</t>
  </si>
  <si>
    <t>Úprava pláně vyrovnáním výškových rozdílů strojně v hornině třídy těžitelnosti II, skupiny 4 a 5 se zhutněním</t>
  </si>
  <si>
    <t>-1721764361</t>
  </si>
  <si>
    <t>https://podminky.urs.cz/item/CS_URS_2022_01/181951114</t>
  </si>
  <si>
    <t>"Vyprofilování do jednotného příčného sklonu skalního podloží"</t>
  </si>
  <si>
    <t>"C2 úsek km 0,870-0,920" 5,52*50</t>
  </si>
  <si>
    <t>"C2 úsek km 1,120-1,150" 5,52*30</t>
  </si>
  <si>
    <t>25</t>
  </si>
  <si>
    <t>182151111</t>
  </si>
  <si>
    <t>Svahování trvalých svahů do projektovaných profilů strojně s potřebným přemístěním výkopku při svahování v zářezech v hornině třídy těžitelnosti I, skupiny 1 až 3</t>
  </si>
  <si>
    <t>1413085052</t>
  </si>
  <si>
    <t>https://podminky.urs.cz/item/CS_URS_2022_01/182151111</t>
  </si>
  <si>
    <t>1322</t>
  </si>
  <si>
    <t>26</t>
  </si>
  <si>
    <t>182251101</t>
  </si>
  <si>
    <t>Svahování trvalých svahů do projektovaných profilů strojně s potřebným přemístěním výkopku při svahování násypů v jakékoliv hornině</t>
  </si>
  <si>
    <t>-637864504</t>
  </si>
  <si>
    <t>https://podminky.urs.cz/item/CS_URS_2022_01/182251101</t>
  </si>
  <si>
    <t>1276</t>
  </si>
  <si>
    <t>27</t>
  </si>
  <si>
    <t>R17</t>
  </si>
  <si>
    <t>Odvoz a ekologická likvidace odpadu z rostlinných pletiv</t>
  </si>
  <si>
    <t>2052637801</t>
  </si>
  <si>
    <t>Poznámka k položce:_x000d_
- v souladu se zákonem č. 541/2020 Sb. o odpadech, v platném znění, a s vyhláškou MŽP č. 273/2021 Sb. o podrobnostech nakládání s odpady, v platném znění</t>
  </si>
  <si>
    <t>Zakládání</t>
  </si>
  <si>
    <t>28</t>
  </si>
  <si>
    <t>211521111</t>
  </si>
  <si>
    <t>Výplň kamenivem do rýh odvodňovacích žeber nebo trativodů bez zhutnění, s úpravou povrchu výplně kamenivem hrubým drceným frakce 63 až 125 mm</t>
  </si>
  <si>
    <t>1514153072</t>
  </si>
  <si>
    <t>https://podminky.urs.cz/item/CS_URS_2022_01/211521111</t>
  </si>
  <si>
    <t>29</t>
  </si>
  <si>
    <t>211531111</t>
  </si>
  <si>
    <t>Výplň kamenivem do rýh odvodňovacích žeber nebo trativodů bez zhutnění, s úpravou povrchu výplně kamenivem hrubým drceným frakce 16 až 63 mm</t>
  </si>
  <si>
    <t>1369551742</t>
  </si>
  <si>
    <t>https://podminky.urs.cz/item/CS_URS_2022_01/211531111</t>
  </si>
  <si>
    <t>30</t>
  </si>
  <si>
    <t>211561111</t>
  </si>
  <si>
    <t>Výplň kamenivem do rýh odvodňovacích žeber nebo trativodů bez zhutnění, s úpravou povrchu výplně kamenivem hrubým drceným frakce 4 až 16 mm</t>
  </si>
  <si>
    <t>-738193040</t>
  </si>
  <si>
    <t>https://podminky.urs.cz/item/CS_URS_2022_01/211561111</t>
  </si>
  <si>
    <t>31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</si>
  <si>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</si>
  <si>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</si>
  <si>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1119433836</t>
  </si>
  <si>
    <t>https://podminky.urs.cz/item/CS_URS_2022_01/211971121</t>
  </si>
  <si>
    <t>"Podélný drén" (27+213+33+150)*(0,2+0,56+0,56+0,7)</t>
  </si>
  <si>
    <t>"Zasakovací jímka J1 - VPRAVO - km 0,027" 3*1*2+1,5*1*2+3*1,5*2</t>
  </si>
  <si>
    <t>32</t>
  </si>
  <si>
    <t>69311088</t>
  </si>
  <si>
    <t>geotextilie netkaná separační, ochranná, filtrační, drenážní PES 500g/m2</t>
  </si>
  <si>
    <t>713625130</t>
  </si>
  <si>
    <t>2309,54*1,1845 "Přepočtené koeficientem množství</t>
  </si>
  <si>
    <t>33</t>
  </si>
  <si>
    <t>212752411</t>
  </si>
  <si>
    <t>Trativody z drenážních trubek pro liniové stavby a komunikace se zřízením štěrkového lože pod trubky a s jejich obsypem v otevřeném výkopu trubka korugovaná sendvičová PE-HD SN 8 perforace 220° DN 100</t>
  </si>
  <si>
    <t>m</t>
  </si>
  <si>
    <t>-7837244</t>
  </si>
  <si>
    <t>https://podminky.urs.cz/item/CS_URS_2022_01/212752411</t>
  </si>
  <si>
    <t>Poznámka k položce:_x000d_
- dle obsahu poznámky k souboru cen obsahuje i štěrkopískový podsyp v tl. 100 mm, dle D.4. Vzorový příčný řez bude tento podsyp o šířce 200 mm se stěny o sklonu 2:1_x000d_
- dále včetně obsypu do stran a nad potrubí do výšky 150 mm, nad běžný rámec této položky dojde ke zřízení obsypu do výšky 300 mm nad potrubí dle D.4. Vzorový příčný řez_x000d_
- uložení potrubí tak, aby perforace byla v horní části potrubí</t>
  </si>
  <si>
    <t>"Podélný drén" 27+213+33+150</t>
  </si>
  <si>
    <t>"Vyústění do jímek v 1x dl. 1 m" 1</t>
  </si>
  <si>
    <t>"Kubatura lože z ŠP 0/22 - 423*0,25*0,1 = 10,6 m3"</t>
  </si>
  <si>
    <t>"Kubatura obsypu z ŠP 8/32 - (423*0,5*0,4) = 84,6 m3"</t>
  </si>
  <si>
    <t>34</t>
  </si>
  <si>
    <t>274315413</t>
  </si>
  <si>
    <t>Základové konstrukce z betonu pasy prostého se zvýšenými nároky na prostředí tř. C 30/37</t>
  </si>
  <si>
    <t>-803573068</t>
  </si>
  <si>
    <t>https://podminky.urs.cz/item/CS_URS_2022_01/274315413</t>
  </si>
  <si>
    <t xml:space="preserve">"Příčný žlab PZ1 - km 0,972  - podkladní beton pod žlab"</t>
  </si>
  <si>
    <t>1,5*5*0,1+1,3*1,5*0,1</t>
  </si>
  <si>
    <t>"Trubní propustek TP1 - km 0,400"</t>
  </si>
  <si>
    <t>3,08*3,08*0,1</t>
  </si>
  <si>
    <t>"Trubní propustek TP2 - km 0,561"</t>
  </si>
  <si>
    <t>2,7*7*0,1*2</t>
  </si>
  <si>
    <t>"Svodnice"</t>
  </si>
  <si>
    <t>"SV1 km 0,035" 6*0,52*0,1</t>
  </si>
  <si>
    <t>"SV2 km 0,135" 6*0,52*0,1</t>
  </si>
  <si>
    <t>"SV3 km 0,240" 6*0,52*0,1</t>
  </si>
  <si>
    <t>"SV4 km 0,265" 6*0,52*0,1</t>
  </si>
  <si>
    <t>"SV5 km 0,300" 6*0,52*0,1</t>
  </si>
  <si>
    <t>"SV6 km 0,335" 6*0,52*0,1</t>
  </si>
  <si>
    <t>"SV7 km 0,370" 6*0,52*0,1</t>
  </si>
  <si>
    <t>"SV8 km 0,405" 6*0,52*0,1</t>
  </si>
  <si>
    <t>"SV9 km 0,440" 6*0,52*0,1</t>
  </si>
  <si>
    <t>"SV10 km 0,475" 6*0,52*0,1</t>
  </si>
  <si>
    <t>"SV11 km 0,510" 6*0,52*0,1</t>
  </si>
  <si>
    <t>"SV12 km 0,625" 6*0,52*0,1</t>
  </si>
  <si>
    <t>"SV13 km 0,665" 6*0,52*0,1</t>
  </si>
  <si>
    <t>"SV14 km 0,870" 6*0,52*0,1</t>
  </si>
  <si>
    <t>"SV15 km 0,915" 6*0,52*0,1</t>
  </si>
  <si>
    <t>"SV16 km 0,940" 6*0,52*0,1</t>
  </si>
  <si>
    <t>"SV17 km 0,996" 7*0,52*0,1</t>
  </si>
  <si>
    <t>"SV18 km 1,026" 6*0,52*0,1</t>
  </si>
  <si>
    <t>"SV19 km 1,160" 6*0,52*0,1</t>
  </si>
  <si>
    <t>"SV20 km 1,183" 6*0,52*0,1</t>
  </si>
  <si>
    <t>Svislé a kompletní konstrukce</t>
  </si>
  <si>
    <t>35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</si>
  <si>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</si>
  <si>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</si>
  <si>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-335117271</t>
  </si>
  <si>
    <t>https://podminky.urs.cz/item/CS_URS_2022_01/321351010</t>
  </si>
  <si>
    <t>"Příčný žlab"</t>
  </si>
  <si>
    <t>5*0,6*2+0,7*0,7*2+0,9*0,7+0,2*0,9*2</t>
  </si>
  <si>
    <t>36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</si>
  <si>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</si>
  <si>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</si>
  <si>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-1790048973</t>
  </si>
  <si>
    <t>https://podminky.urs.cz/item/CS_URS_2022_01/321352010</t>
  </si>
  <si>
    <t>37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</si>
  <si>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</si>
  <si>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</si>
  <si>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892136322</t>
  </si>
  <si>
    <t>https://podminky.urs.cz/item/CS_URS_2022_01/321366111</t>
  </si>
  <si>
    <t>"Příčný žlab PZ1 km 0,972" 8*0,75*0,89/1000</t>
  </si>
  <si>
    <t>38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</si>
  <si>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</si>
  <si>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</si>
  <si>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1413223522</t>
  </si>
  <si>
    <t>https://podminky.urs.cz/item/CS_URS_2022_01/321368211</t>
  </si>
  <si>
    <t>"Příčný žlab PZ1 - km 0,972 - výztuž obetonování, rezerva na překrytí 20 %"</t>
  </si>
  <si>
    <t>Obetonování_žlabu*0,05*1,2</t>
  </si>
  <si>
    <t>39</t>
  </si>
  <si>
    <t>326313213</t>
  </si>
  <si>
    <t>Zdivo nadzákladové z betonu prostého se zvýšenými nároky na prostředí objemu přes 3 m3 tř. C 30/37</t>
  </si>
  <si>
    <t>-2033225118</t>
  </si>
  <si>
    <t>https://podminky.urs.cz/item/CS_URS_2022_01/326313213</t>
  </si>
  <si>
    <t>"Příčný žlab PZ1 - km 0,972" 4,5*0,2*0,9+0,5*0,225*4,75*2+0,7*0,9*0,2+0,9*0,2*0,5+0,5*0,5*0,2*2</t>
  </si>
  <si>
    <t>40</t>
  </si>
  <si>
    <t>R04</t>
  </si>
  <si>
    <t>Osazení ocelového zábradlí nesnímatelného do betonu říms na chemické kotvy</t>
  </si>
  <si>
    <t>-1846007897</t>
  </si>
  <si>
    <t>Poznámka k položce:_x000d_
- včetně 4ks ocelového plátu 250x200x15 + 16ks chemických kotev_x000d_
- ocelové zábradlí výšky 1,1 m_x000d_
- včetně povrchové úpravy - žárové pozinkování min. 120 mikrometrů, opatřeno modrým nátěrem_x000d_
- dodávka + montáž_x000d_
- dle TP 186</t>
  </si>
  <si>
    <t>6,45+6,45</t>
  </si>
  <si>
    <t>Vodorovné konstrukce</t>
  </si>
  <si>
    <t>41</t>
  </si>
  <si>
    <t>451573111</t>
  </si>
  <si>
    <t>Lože pod potrubí, stoky a drobné objekty v otevřeném výkopu z písku a štěrkopísku do 63 mm</t>
  </si>
  <si>
    <t>-1460966515</t>
  </si>
  <si>
    <t>https://podminky.urs.cz/item/CS_URS_2022_01/451573111</t>
  </si>
  <si>
    <t>"TP1 - km 0,400" 6,5*0,2*1,3</t>
  </si>
  <si>
    <t>"HP1 - km 0,545" 10*0,15*1,3</t>
  </si>
  <si>
    <t>"TP2 - km 0,561" 2,1*7,6*0,2</t>
  </si>
  <si>
    <t>"SV1 km 0,035" 6*0,52*0,2</t>
  </si>
  <si>
    <t>"SV2 km 0,135" 6*0,52*0,2</t>
  </si>
  <si>
    <t>"SV3 km 0,240" 6*0,52*0,2</t>
  </si>
  <si>
    <t>"SV4 km 0,265" 6*0,52*0,2</t>
  </si>
  <si>
    <t>"SV5 km 0,300" 6*0,52*0,2</t>
  </si>
  <si>
    <t>"SV6 km 0,335" 6*0,52*0,2</t>
  </si>
  <si>
    <t>"SV7 km 0,370" 6*0,52*0,2</t>
  </si>
  <si>
    <t>"SV8 km 0,405" 6*0,52*0,2</t>
  </si>
  <si>
    <t>"SV9 km 0,440" 6*0,52*0,2</t>
  </si>
  <si>
    <t>"SV10 km 0,475" 6*0,52*0,2</t>
  </si>
  <si>
    <t>"SV11 km 0,510" 6*0,52*0,2</t>
  </si>
  <si>
    <t>"SV12 km 0,625" 6*0,52*0,2</t>
  </si>
  <si>
    <t>"SV13 km 0,665" 6*0,52*0,2</t>
  </si>
  <si>
    <t>"SV17 km 0,996" 7*0,52*0,2</t>
  </si>
  <si>
    <t>"SV18 km 1,026" 6*0,52*0,2</t>
  </si>
  <si>
    <t>"SV19 km 1,160" 6*0,52*0,2</t>
  </si>
  <si>
    <t>"SV20 km 1,183" 6*0,52*0,2</t>
  </si>
  <si>
    <t>42</t>
  </si>
  <si>
    <t>457531112</t>
  </si>
  <si>
    <t>Filtrační vrstvy jakékoliv tloušťky a sklonu z hrubého drceného kameniva bez zhutnění, frakce od 16-63 do 32-63 mm</t>
  </si>
  <si>
    <t>-1082482410</t>
  </si>
  <si>
    <t>https://podminky.urs.cz/item/CS_URS_2022_01/457531112</t>
  </si>
  <si>
    <t>"TP2 - km 0,561" 2*3,6*0,15+4*0,15*3,6</t>
  </si>
  <si>
    <t>43</t>
  </si>
  <si>
    <t>457971121R</t>
  </si>
  <si>
    <t xml:space="preserve">Zřízení vrstvy z kokosové mulčovací a protierozní rohože s přesahem bez připevnění k podkladu, s potřebnýn dočasným zatěžováním včetně zakotvení okraje o sklonu přes 10° do 45°, šířky geotextilie do 3 m_x000d_
</t>
  </si>
  <si>
    <t>1014405090</t>
  </si>
  <si>
    <t>"Příkopy P1 v km 0,240 - 0,400 + P2 v km 0,400 - 0,561 + P3 v km 0,560 - 0,685" (160+161+125)*2,6</t>
  </si>
  <si>
    <t>44</t>
  </si>
  <si>
    <t>69311201R</t>
  </si>
  <si>
    <t>kokosová geotextílie 400g/m2</t>
  </si>
  <si>
    <t>-1933025627</t>
  </si>
  <si>
    <t>"20 % na překryv jednotlivých pásů" 1159,6*1,2</t>
  </si>
  <si>
    <t>45</t>
  </si>
  <si>
    <t>457979122R</t>
  </si>
  <si>
    <t>Zřízení vrstvy z kokosové mulčovací a protierozní rohože s přesahem Příplatek k cenám za připevnění rohože k podkladu dřevěnými fixačními kolíky délky 30 cm o sklonu přes 10° do 45°, při počtu skob na 1 m2 plochy přes 4 ks</t>
  </si>
  <si>
    <t>225852729</t>
  </si>
  <si>
    <t>"4 ks dřevěných fixačních kolíku dl. 30 cm na 1 m2" 1159,6</t>
  </si>
  <si>
    <t>46</t>
  </si>
  <si>
    <t>463211142</t>
  </si>
  <si>
    <t>Rovnanina z lomového kamene neupraveného pro podélné i příčné objekty objemu do 3 m3 z kamene tříděného, s urovnáním líce a vyklínováním spár úlomky kamene hmotnost jednotlivých kamenů přes 80 do 200 kg</t>
  </si>
  <si>
    <t>1179076851</t>
  </si>
  <si>
    <t>https://podminky.urs.cz/item/CS_URS_2022_01/463211142</t>
  </si>
  <si>
    <t>"Trubní propustek TP1 v km 0,400 - opevnění výtoku"</t>
  </si>
  <si>
    <t>"Opevnění výtoku" 3*2,9*0,4</t>
  </si>
  <si>
    <t>"Hospodářský propustek HP1 v km 0,545 - opevnění nátoku i výtoku"</t>
  </si>
  <si>
    <t>"Opevnění nátoku + výtoku" 3,5*((2,5+0,8)/2)*0,4*2</t>
  </si>
  <si>
    <t>"Svodnice - opevnění výtoku"</t>
  </si>
  <si>
    <t>"SV1 km 0,035" 0,4*0,4*0,4</t>
  </si>
  <si>
    <t>"SV2 km 0,135" 0,4*0,4*0,4</t>
  </si>
  <si>
    <t>"SV3 km 0,240" 0,4*0,4*0,4</t>
  </si>
  <si>
    <t>"SV4 km 0,265" 0,4*0,4*0,4</t>
  </si>
  <si>
    <t>"SV5 km 0,300" 0,4*0,4*0,4</t>
  </si>
  <si>
    <t>"SV6 km 0,335" 0,4*0,4*0,4</t>
  </si>
  <si>
    <t>"SV7 km 0,370" 0,4*0,4*0,4</t>
  </si>
  <si>
    <t>"SV8 km 0,405" 0,4*0,4*0,4</t>
  </si>
  <si>
    <t>"SV9 km 0,440" 0,4*0,4*0,4</t>
  </si>
  <si>
    <t>"SV10 km 0,475" 0,4*0,4*0,4</t>
  </si>
  <si>
    <t>"SV11 km 0,510" 0,4*0,4*0,4</t>
  </si>
  <si>
    <t>"SV12 km 0,625" 0,4*0,4*0,4</t>
  </si>
  <si>
    <t>"SV13 km 0,665" 0,4*0,4*0,4</t>
  </si>
  <si>
    <t>"SV17 km 0,996" 0,4*0,4*0,4</t>
  </si>
  <si>
    <t>"SV18 km 1,026" 0,4*0,4*0,4</t>
  </si>
  <si>
    <t>"SV19 km 1,160" 0,4*0,4*0,4</t>
  </si>
  <si>
    <t>"SV20 km 1,183" 0,4*0,4*0,4</t>
  </si>
  <si>
    <t>47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</si>
  <si>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</si>
  <si>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</si>
  <si>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1943678850</t>
  </si>
  <si>
    <t>https://podminky.urs.cz/item/CS_URS_2022_01/463211153</t>
  </si>
  <si>
    <t>"TP1 - km 0,400" 0,6*2,9*0,6</t>
  </si>
  <si>
    <t>"HP1 - km 0,545" 0,6*0,6*0,6</t>
  </si>
  <si>
    <t>"TP2 - km 0,561" 2*3,6*0,6+4*0,6*3,6</t>
  </si>
  <si>
    <t>48</t>
  </si>
  <si>
    <t>464531112</t>
  </si>
  <si>
    <t>Pohoz dna nebo svahů jakékoliv tloušťky z hrubého drceného kameniva, z terénu, frakce 63 - 125 mm</t>
  </si>
  <si>
    <t>-1359846321</t>
  </si>
  <si>
    <t>https://podminky.urs.cz/item/CS_URS_2022_01/464531112</t>
  </si>
  <si>
    <t>"Příčný žlab PZ1 km 0,972" 0,5*0,73*0,3</t>
  </si>
  <si>
    <t>"SV1 km 0,035" 1*0,52*0,3</t>
  </si>
  <si>
    <t>"SV2 km 0,135" 1*0,52*0,3</t>
  </si>
  <si>
    <t>"SV3 km 0,240" (1,5*0,5+0,3*0,5)*0,3</t>
  </si>
  <si>
    <t>"SV4 km 0,265" (1,5*0,5+0,3*0,5)*0,3</t>
  </si>
  <si>
    <t>"SV5 km 0,300" (1,5*0,5+0,3*0,5)*0,3</t>
  </si>
  <si>
    <t>"SV6 km 0,335" (1,5*0,5+0,3*0,5)*0,3</t>
  </si>
  <si>
    <t>"SV7 km 0,370" (1,5*0,5+0,3*0,5)*0,3</t>
  </si>
  <si>
    <t>"SV8 km 0,405" (1,2*0,5+0,3*0,5)*0,3</t>
  </si>
  <si>
    <t>"SV9 km 0,440" (1,2*0,5+0,3*0,5)*0,3</t>
  </si>
  <si>
    <t>"SV10 km 0,475" (1,2*0,5+0,3*0,5)*0,3</t>
  </si>
  <si>
    <t>"SV11 km 0,510" (1,2*0,5+0,3*0,5)*0,3</t>
  </si>
  <si>
    <t>"SV12 km 0,625" (1,2*0,5+0,3*0,5)*0,3</t>
  </si>
  <si>
    <t>"SV13 km 0,665" (1,2*0,5+0,3*0,5)*0,3</t>
  </si>
  <si>
    <t>"SV17 km 0,996" 1*0,52*0,3</t>
  </si>
  <si>
    <t>"SV18 km 1,026" 1*0,52*0,3</t>
  </si>
  <si>
    <t>"SV19 km 1,160" 1*0,52*0,3</t>
  </si>
  <si>
    <t>"SV20 km 1,183" 1*0,52*0,3</t>
  </si>
  <si>
    <t>49</t>
  </si>
  <si>
    <t>467951220</t>
  </si>
  <si>
    <t>Práh dřevěný z výřezů pro stavební účely zajištění na vzdušné straně pilotami Ø od 150 do 190 mm, délky od 1,5 do 1,8 m, zaraženými v osové vzdálenosti od 1 do 3 m dvojitý z kulatiny Ø od 200 do 290 mm</t>
  </si>
  <si>
    <t>-648865567</t>
  </si>
  <si>
    <t>https://podminky.urs.cz/item/CS_URS_2022_01/467951220</t>
  </si>
  <si>
    <t>"TP1 - km 0,561" 5</t>
  </si>
  <si>
    <t>Komunikace pozemní</t>
  </si>
  <si>
    <t>50</t>
  </si>
  <si>
    <t>561061121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</si>
  <si>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350 do 400 mm</t>
  </si>
  <si>
    <t>1590208075</t>
  </si>
  <si>
    <t>https://podminky.urs.cz/item/CS_URS_2022_01/561061121</t>
  </si>
  <si>
    <t>Poznámka k položce:_x000d_
- je nutné stanovit přesné množství a druh pojiva na základě průkazní zkoušky při inženýrsko-geologickém průzkum před započetím stavby</t>
  </si>
  <si>
    <t>"Cesta - km 0,030 - 0,850" 820*4,7</t>
  </si>
  <si>
    <t>51</t>
  </si>
  <si>
    <t>R102</t>
  </si>
  <si>
    <t>pojivo hydraulické pro stabilizaci zeminy</t>
  </si>
  <si>
    <t>-21598360</t>
  </si>
  <si>
    <t>Poznámka k položce:_x000d_
- je nutné stanovit přesné množství a druh pojiva na základě průkazní zkoušky při inženýrsko-geologickém průzkumu před započetím stavby</t>
  </si>
  <si>
    <t>"Cesta + Sjezdy + Výhybny" (4422*0,4*1,75)*0,03</t>
  </si>
  <si>
    <t>52</t>
  </si>
  <si>
    <t>564861111</t>
  </si>
  <si>
    <t>Podklad ze štěrkodrti ŠD s rozprostřením a zhutněním plochy přes 100 m2, po zhutnění tl. 200 mm</t>
  </si>
  <si>
    <t>1685605485</t>
  </si>
  <si>
    <t>https://podminky.urs.cz/item/CS_URS_2022_01/564861111</t>
  </si>
  <si>
    <t>"Využítí stávajících odtěžených konstrukcí v množství 729,2 m3 + doplnění 131,4 m3 ŠDA 0/63 "</t>
  </si>
  <si>
    <t>"Cesta C1 - km 0,020 - 0,850" 830*4,5</t>
  </si>
  <si>
    <t>"ŠDA 0/63"</t>
  </si>
  <si>
    <t>"Cesta C2 - km 0,850 - 1,183" 333*5,32</t>
  </si>
  <si>
    <t>"ŠDA 0/32"</t>
  </si>
  <si>
    <t>"Cesta C2 - km 0,850 - 1,183" 333*4,92</t>
  </si>
  <si>
    <t>53</t>
  </si>
  <si>
    <t>564952111</t>
  </si>
  <si>
    <t>Podklad z mechanicky zpevněného kameniva MZK (minerální beton) s rozprostřením a s hutněním, po zhutnění tl. 150 mm</t>
  </si>
  <si>
    <t>-1040110800</t>
  </si>
  <si>
    <t>https://podminky.urs.cz/item/CS_URS_2022_01/564952111</t>
  </si>
  <si>
    <t>Poznámka k položce:_x000d_
- pokládka finišerem</t>
  </si>
  <si>
    <t>"Cesta C1 - km 0,020 - 0,850" 830*4,15</t>
  </si>
  <si>
    <t>"S2 - km 0,019" (10+6)/2*5</t>
  </si>
  <si>
    <t>"S3 - km 0,019" (10+6)/2*3,5</t>
  </si>
  <si>
    <t>"S4 - km 0,545" (10+6)/2*6</t>
  </si>
  <si>
    <t>"S5 - km 0,594" (10+6)/2*4</t>
  </si>
  <si>
    <t>"S6 - km 0,830" (10+6)/2*3,5</t>
  </si>
  <si>
    <t>"S7 - km 0,830" (10+6)/2*4,5</t>
  </si>
  <si>
    <t>"Výhybny"</t>
  </si>
  <si>
    <t>"V1 - km 0,270 - 0,290" (20+32)/2*2</t>
  </si>
  <si>
    <t>"V2 - km 0,535 - 0,555" (20+32)/2*2</t>
  </si>
  <si>
    <t>"V3 - km 0,820 - 0,840" (20+32)/2*2</t>
  </si>
  <si>
    <t>54</t>
  </si>
  <si>
    <t>565155121</t>
  </si>
  <si>
    <t>Asfaltový beton vrstva podkladní ACP 16 (obalované kamenivo střednězrnné - OKS) s rozprostřením a zhutněním v pruhu šířky přes 3 m, po zhutnění tl. 70 mm</t>
  </si>
  <si>
    <t>-1931925290</t>
  </si>
  <si>
    <t>https://podminky.urs.cz/item/CS_URS_2022_01/565155121</t>
  </si>
  <si>
    <t>"Cesta C2 - km 0,850 - 1,183" 333*3,65</t>
  </si>
  <si>
    <t>55</t>
  </si>
  <si>
    <t>569831112</t>
  </si>
  <si>
    <t>Zpevnění krajnic nebo komunikací pro pěší s rozprostřením a zhutněním, po zhutnění štěrkodrtí tl. 110 mm</t>
  </si>
  <si>
    <t>-1575773735</t>
  </si>
  <si>
    <t>https://podminky.urs.cz/item/CS_URS_2022_01/569831112</t>
  </si>
  <si>
    <t>"Krajnice K1 - km 0,000 - 0,020" 20*0,5*2</t>
  </si>
  <si>
    <t>"Krajnice K2 - km 0,850 - 1,193" 343*0,5*2</t>
  </si>
  <si>
    <t>56</t>
  </si>
  <si>
    <t>573191111</t>
  </si>
  <si>
    <t>Postřik infiltrační kationaktivní emulzí v množství 1,00 kg/m2</t>
  </si>
  <si>
    <t>-1394491608</t>
  </si>
  <si>
    <t>https://podminky.urs.cz/item/CS_URS_2022_01/573191111</t>
  </si>
  <si>
    <t>"Cesta C2 - km 0,850 - 1,183" 333*3,72</t>
  </si>
  <si>
    <t>57</t>
  </si>
  <si>
    <t>573231108</t>
  </si>
  <si>
    <t>Postřik spojovací PS bez posypu kamenivem ze silniční emulze, v množství 0,50 kg/m2</t>
  </si>
  <si>
    <t>1635084</t>
  </si>
  <si>
    <t>https://podminky.urs.cz/item/CS_URS_2022_01/573231108</t>
  </si>
  <si>
    <t>"Cesta C2 - km 0,850 - 1,183" 333*3,58</t>
  </si>
  <si>
    <t>58</t>
  </si>
  <si>
    <t>577134121</t>
  </si>
  <si>
    <t>Asfaltový beton vrstva obrusná ACO 11 (ABS) s rozprostřením a se zhutněním z nemodifikovaného asfaltu v pruhu šířky přes 3 m tř. I, po zhutnění tl. 40 mm</t>
  </si>
  <si>
    <t>-2067645327</t>
  </si>
  <si>
    <t>https://podminky.urs.cz/item/CS_URS_2022_01/577134121</t>
  </si>
  <si>
    <t>"Cesta C2 - km 0,850 - 1,183" 333*3,54</t>
  </si>
  <si>
    <t>"Rozšíření v obloucích"</t>
  </si>
  <si>
    <t>"VB8 - km 0,944" 27</t>
  </si>
  <si>
    <t>"VB9 - km 1,006" 22</t>
  </si>
  <si>
    <t>"VB10 - km 1,056" 13</t>
  </si>
  <si>
    <t>"VB11 - km 1,100" 28</t>
  </si>
  <si>
    <t>"VB12 - km 1,155" 4</t>
  </si>
  <si>
    <t>59</t>
  </si>
  <si>
    <t>597361121</t>
  </si>
  <si>
    <t>Svodnice vody ocelová šířky 120 mm, kotvená do betonu</t>
  </si>
  <si>
    <t>1400050610</t>
  </si>
  <si>
    <t>https://podminky.urs.cz/item/CS_URS_2022_01/597361121</t>
  </si>
  <si>
    <t>"SV1 km 0,035" 6</t>
  </si>
  <si>
    <t>"SV2 km 0,135" 6</t>
  </si>
  <si>
    <t>"SV3 km 0,240" 6"</t>
  </si>
  <si>
    <t>"SV4 km 0,265" 6</t>
  </si>
  <si>
    <t>"SV5 km 0,300" 6</t>
  </si>
  <si>
    <t>"SV6 km 0,335" 6</t>
  </si>
  <si>
    <t>"SV7 km 0,370" 6</t>
  </si>
  <si>
    <t>"SV8 km 0,405" 6</t>
  </si>
  <si>
    <t>"SV9 km 0,440" 6</t>
  </si>
  <si>
    <t>"SV10 km 0,475" 6</t>
  </si>
  <si>
    <t>"SV11 km 0,510" 6</t>
  </si>
  <si>
    <t>"SV12 km 0,625" 6</t>
  </si>
  <si>
    <t>"SV13 km 0,665" 6</t>
  </si>
  <si>
    <t>"SV14 km 0,870" 6</t>
  </si>
  <si>
    <t>"SV15 km 0,915" 6</t>
  </si>
  <si>
    <t>"SV16 km 0,940" 6</t>
  </si>
  <si>
    <t>"SV17 km 0,996" 7</t>
  </si>
  <si>
    <t>"SV18 km 1,026" 6</t>
  </si>
  <si>
    <t>"SV19 km 1,160" 6</t>
  </si>
  <si>
    <t>"SV20 km 1,183" 6</t>
  </si>
  <si>
    <t>60</t>
  </si>
  <si>
    <t>597661111</t>
  </si>
  <si>
    <t>Rigol dlážděný do lože z betonu prostého tl. 100 mm, s vyplněním a zatřením spár cementovou maltou z dlažebních kostek drobných</t>
  </si>
  <si>
    <t>45277876</t>
  </si>
  <si>
    <t>https://podminky.urs.cz/item/CS_URS_2022_01/597661111</t>
  </si>
  <si>
    <t>"Podélný rigol R1 km 0,870 - 0,972" 102*0,5</t>
  </si>
  <si>
    <t>61</t>
  </si>
  <si>
    <t>R03</t>
  </si>
  <si>
    <t>Obetonování svodnice v tl. 130 mm včetně uložení žulových kostek 100 x 100 mm - úsek s asfaltobetonem</t>
  </si>
  <si>
    <t>1334264683</t>
  </si>
  <si>
    <t>Poznámka k položce:_x000d_
D + M</t>
  </si>
  <si>
    <t>"SV14 km 0,870" 6*0,185*2</t>
  </si>
  <si>
    <t>"SV15 km 0,915" 6*0,185*2</t>
  </si>
  <si>
    <t>"SV16 km 0,940" 6*0,185*2</t>
  </si>
  <si>
    <t>"SV17 km 0,996" 7*0,185*2</t>
  </si>
  <si>
    <t>"SV18 km 1,026" 6*0,185*2</t>
  </si>
  <si>
    <t>"SV19 km 1,160" 6*0,185*2</t>
  </si>
  <si>
    <t>"SV20 km 1,183" 6*0,185*2</t>
  </si>
  <si>
    <t>62</t>
  </si>
  <si>
    <t>R42</t>
  </si>
  <si>
    <t>Obetonování svodnice v tl. 130 mm - úsek s MZK</t>
  </si>
  <si>
    <t>-790255940</t>
  </si>
  <si>
    <t>Poznámka k položce:_x000d_
- svodnice v úseku s MZK budou pouze obetonovány, bez žulových kostek_x000d_
D + M</t>
  </si>
  <si>
    <t>"SV1 km 0,035" 6*0,185*2</t>
  </si>
  <si>
    <t>"SV2 km 0,135" 6*0,185*2</t>
  </si>
  <si>
    <t>"SV3 km 0,240" 6*0,185*2</t>
  </si>
  <si>
    <t>"SV4 km 0,265" 6*0,185*2</t>
  </si>
  <si>
    <t>"SV5 km 0,300" 6*0,185*2</t>
  </si>
  <si>
    <t>"SV6 km 0,335" 6*0,185*2</t>
  </si>
  <si>
    <t>"SV7 km 0,370" 6*0,185*2</t>
  </si>
  <si>
    <t>"SV8 km 0,405" 6*0,185*2</t>
  </si>
  <si>
    <t>"SV9 km 0,440" 6*0,185*2</t>
  </si>
  <si>
    <t>"SV10 km 0,475" 6*0,185*2</t>
  </si>
  <si>
    <t>"SV11 km 0,510" 6*0,185*2</t>
  </si>
  <si>
    <t>"SV12 km 0,625" 6*0,185*2</t>
  </si>
  <si>
    <t>"SV13 km 0,665" 6*0,185*2</t>
  </si>
  <si>
    <t>Ostatní konstrukce a práce, bourání</t>
  </si>
  <si>
    <t>63</t>
  </si>
  <si>
    <t>919122121</t>
  </si>
  <si>
    <t>Utěsnění dilatačních spár zálivkou za tepla v cementobetonovém nebo živičném krytu včetně adhezního nátěru s těsnicím profilem pod zálivkou, pro komůrky šířky 15 mm, hloubky 25 mm</t>
  </si>
  <si>
    <t>1042088836</t>
  </si>
  <si>
    <t>https://podminky.urs.cz/item/CS_URS_2022_01/919122121</t>
  </si>
  <si>
    <t>"Napojení sjezdu S1" 20</t>
  </si>
  <si>
    <t>64</t>
  </si>
  <si>
    <t>919443111</t>
  </si>
  <si>
    <t>Vtoková jímka propustku ze zdiva z lomového kamene na maltu cementovou, propustku z trub DN do 800 mm</t>
  </si>
  <si>
    <t>kus</t>
  </si>
  <si>
    <t>-91877302</t>
  </si>
  <si>
    <t>https://podminky.urs.cz/item/CS_URS_2022_01/919443111</t>
  </si>
  <si>
    <t>Poznámka k položce:_x000d_
- rozměry dle výkresu D.6. Výkres trubního propustku_x000d_
- včetně základu z betonu vodostavebního C 30/37 - XF3 vyztuženého KARI sítí, bednění a odbednění</t>
  </si>
  <si>
    <t>"TP 1 v km 0,400" 1</t>
  </si>
  <si>
    <t>65</t>
  </si>
  <si>
    <t>919551114</t>
  </si>
  <si>
    <t>Zřízení propustku z trub plastových polyetylenových rýhovaných se spojkami nebo s hrdlem DN 600 mm</t>
  </si>
  <si>
    <t>1559361285</t>
  </si>
  <si>
    <t>https://podminky.urs.cz/item/CS_URS_2022_01/919551114</t>
  </si>
  <si>
    <t>"TP1 v km 0,400" 6,5</t>
  </si>
  <si>
    <t>"HP1 v km 0,545" 10</t>
  </si>
  <si>
    <t>66</t>
  </si>
  <si>
    <t>28614350</t>
  </si>
  <si>
    <t>trubka kanalizační PP korugovaná pro velké průměry DN 600x6000mm SN8</t>
  </si>
  <si>
    <t>1381089380</t>
  </si>
  <si>
    <t>16,5*1,015 "Přepočtené koeficientem množství</t>
  </si>
  <si>
    <t>67</t>
  </si>
  <si>
    <t>936561111</t>
  </si>
  <si>
    <t>Podkladní a krycí vrstvy trubních propustků nebo překopů cest z kameniva drceného</t>
  </si>
  <si>
    <t>-1297625556</t>
  </si>
  <si>
    <t>https://podminky.urs.cz/item/CS_URS_2022_01/936561111</t>
  </si>
  <si>
    <t>"TP1 v km 0,400" 6,5*0,7</t>
  </si>
  <si>
    <t>"HP1 v km 0,545" 10*0,7</t>
  </si>
  <si>
    <t>"TP2 v km 0,561" 9,4*2,6</t>
  </si>
  <si>
    <t>68</t>
  </si>
  <si>
    <t>R19</t>
  </si>
  <si>
    <t>Čelo propustku včetně římsy ze zdiva z lomového kamene, pro propustek z trub DN 1200</t>
  </si>
  <si>
    <t>2006760871</t>
  </si>
  <si>
    <t>Poznámka k položce:_x000d_
Položka vychází z položky č. 919441211, je zde změna průměru propustku z DN 600 - 800 na 1200._x000d_
Dále změna materiálu - beton pro základy vč. ocelové výztuže, nadzákladové zdivo, bednění a odbednění (dle výkresu D.5.)</t>
  </si>
  <si>
    <t>69</t>
  </si>
  <si>
    <t>919551121</t>
  </si>
  <si>
    <t>Zřízení propustku z trub plastových polyetylenových rýhovaných se spojkami nebo s hrdlem DN 1 200 mm</t>
  </si>
  <si>
    <t>-928276460</t>
  </si>
  <si>
    <t>https://podminky.urs.cz/item/CS_URS_2022_01/919551121</t>
  </si>
  <si>
    <t>"Trubní propustek TP1 v km 0,561" 11</t>
  </si>
  <si>
    <t>70</t>
  </si>
  <si>
    <t>28614355</t>
  </si>
  <si>
    <t>trubka kanalizační PP korugovaná pro velké průměry DN 1200x6000mm SN8</t>
  </si>
  <si>
    <t>645310649</t>
  </si>
  <si>
    <t>11*1,015 "Přepočtené koeficientem množství</t>
  </si>
  <si>
    <t>71</t>
  </si>
  <si>
    <t>919731122</t>
  </si>
  <si>
    <t>Zarovnání styčné plochy podkladu nebo krytu podél vybourané části komunikace nebo zpevněné plochy živičné tl. přes 50 do 100 mm</t>
  </si>
  <si>
    <t>-17859778</t>
  </si>
  <si>
    <t>https://podminky.urs.cz/item/CS_URS_2022_01/919731122</t>
  </si>
  <si>
    <t>"Napojení sjezdu S1 na stávající asfaltový povrch" 20</t>
  </si>
  <si>
    <t>72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</si>
  <si>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</si>
  <si>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</si>
  <si>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-929649114</t>
  </si>
  <si>
    <t>https://podminky.urs.cz/item/CS_URS_2022_01/919732211</t>
  </si>
  <si>
    <t>73</t>
  </si>
  <si>
    <t>919735112</t>
  </si>
  <si>
    <t>Řezání stávajícího živičného krytu nebo podkladu hloubky přes 50 do 100 mm</t>
  </si>
  <si>
    <t>822585200</t>
  </si>
  <si>
    <t>https://podminky.urs.cz/item/CS_URS_2022_01/919735112</t>
  </si>
  <si>
    <t>74</t>
  </si>
  <si>
    <t>935113212</t>
  </si>
  <si>
    <t>Osazení odvodňovacího žlabu s krycím roštem betonového šířky přes 200 mm</t>
  </si>
  <si>
    <t>-1336140088</t>
  </si>
  <si>
    <t>https://podminky.urs.cz/item/CS_URS_2022_01/935113212</t>
  </si>
  <si>
    <t>Poznámka k položce:_x000d_
- včetně podkladního betonu C 30/37 a obetonování betonem vodostavebním C 30/37 - XF3 dle výkresu D.5. Výkres příčného žlabu a D.1. Technická zpráva_x000d_
- vyztužení betonu oceněno zvlášť</t>
  </si>
  <si>
    <t>75</t>
  </si>
  <si>
    <t>R101</t>
  </si>
  <si>
    <t>Betonový žlab šířky 400 mm, výšky 500 mm, včetně litinové mříže pro zátěž D400</t>
  </si>
  <si>
    <t>1867519660</t>
  </si>
  <si>
    <t>Poznámka k položce:_x000d_
Bližší specifikace v D.1. Technická zpráva a D.8. Výkres příčného žlabu</t>
  </si>
  <si>
    <t>"Příčný žlab PZ1 km 0,972" 4,5</t>
  </si>
  <si>
    <t>76</t>
  </si>
  <si>
    <t>R09</t>
  </si>
  <si>
    <t>Ochrana optického a metalického kabelu CETIN v délce 7 m</t>
  </si>
  <si>
    <t>597477356</t>
  </si>
  <si>
    <t>Poznámka k položce:_x000d_
Dle D.1. Technická zpráva a D.9. Výkres uložení sítí_x000d_
- zemní práce oceněny zvlášť_x000d_
- zřízení lože ze ŠP fr. 0/16 mm, š. 0,35 m, dl. 7 m, tl. 0,1 m_x000d_
- 3x půlená chránička HDPE DN 110, dl. 7 m_x000d_
- Obsyp ze ŠP fr. 0/16 mm, š. 0,35, dl. 7 m, tl. 0,4 m_x000d_
- Výstražná fólie PE šířky 33 cm_x000d_
- Zásyp ze ŠP fr. 16/32 mm, š. 0,35, dl. 7 m, tl. 0,3 m</t>
  </si>
  <si>
    <t>"Křížení u sjezdu S7" 1</t>
  </si>
  <si>
    <t>"Křížení v km 0,845 u polní cesty" 1</t>
  </si>
  <si>
    <t>77</t>
  </si>
  <si>
    <t>R28</t>
  </si>
  <si>
    <t>Posun stávajícího dopravního značení P4 - posun o 1 m směrem od cesty</t>
  </si>
  <si>
    <t>-538418090</t>
  </si>
  <si>
    <t>Poznámka k položce:_x000d_
- včetně demontáže stávajícího sloupku s betonovým základem_x000d_
- vyhloubení jámy, přesun zeminy a zásyp jámy na původním místě značky_x000d_
- uložení sloupku se značkou do jámy, včetně zřízení nové betonové patky v případě potřeby</t>
  </si>
  <si>
    <t>78</t>
  </si>
  <si>
    <t>R29</t>
  </si>
  <si>
    <t>Dopravní značení Z11g - dodávka + montáž</t>
  </si>
  <si>
    <t>-908184468</t>
  </si>
  <si>
    <t xml:space="preserve">"Směrové sloupky červené barvy - 1 ks vlevo - Z 11g + 1 ks  vpravo - Z 11g v km 0,000" 1+1</t>
  </si>
  <si>
    <t>79</t>
  </si>
  <si>
    <t>R31</t>
  </si>
  <si>
    <t xml:space="preserve">Odstranění dřevěné kazatelny a likvidace odpadu v souladu se zákonem č. 541/2020 Sb. o odpadech, v platném znění, a s vyhláškou MŽP č. 273/2021 Sb. o podrobnostech nakládání s odpady, v platném znění. </t>
  </si>
  <si>
    <t>-602589544</t>
  </si>
  <si>
    <t>"Odstraněn, odvoz a likvidace odpadu z dřevěné kazatelny v km 0,604" 1</t>
  </si>
  <si>
    <t>80</t>
  </si>
  <si>
    <t>R32</t>
  </si>
  <si>
    <t xml:space="preserve">Odstranění betonového trubního propustku včetně čel a jejich likvidace v souladu se zákonem č. 541/2020 Sb. o odpadech, v platném znění, a s vyhláškou MŽP č. 273/2021 Sb. o podrobnostech nakládání s odpady, v platném znění. </t>
  </si>
  <si>
    <t>514704028</t>
  </si>
  <si>
    <t>"Odstranění a odvoz stávajících betonových čel a trubního propustku DN600" 1</t>
  </si>
  <si>
    <t>997</t>
  </si>
  <si>
    <t>Přesun sutě</t>
  </si>
  <si>
    <t>81</t>
  </si>
  <si>
    <t>997221551</t>
  </si>
  <si>
    <t>Vodorovná doprava suti bez naložení, ale se složením a s hrubým urovnáním ze sypkých materiálů, na vzdálenost do 1 km</t>
  </si>
  <si>
    <t>1523750711</t>
  </si>
  <si>
    <t>https://podminky.urs.cz/item/CS_URS_2022_01/997221551</t>
  </si>
  <si>
    <t>"Asfaltové hmoty - odvoz 43 km" 24,2</t>
  </si>
  <si>
    <t>"Předpokládané ztratné z odtěžené původní konstrukce - 30 %" 1239,64*0,3</t>
  </si>
  <si>
    <t>82</t>
  </si>
  <si>
    <t>997221559</t>
  </si>
  <si>
    <t>Vodorovná doprava suti bez naložení, ale se složením a s hrubým urovnáním Příplatek k ceně za každý další i započatý 1 km přes 1 km</t>
  </si>
  <si>
    <t>1370774407</t>
  </si>
  <si>
    <t>https://podminky.urs.cz/item/CS_URS_2022_01/997221559</t>
  </si>
  <si>
    <t>"Asfaltové hmoty - odvoz 43 km" 24,2*42</t>
  </si>
  <si>
    <t>"Předpokládané ztratné z odtěžené původní konstrukce - 30 % - odvoz 15 km" 1239,64*0,3*14</t>
  </si>
  <si>
    <t>83</t>
  </si>
  <si>
    <t>997221645</t>
  </si>
  <si>
    <t>Poplatek za uložení stavebního odpadu na skládce (skládkovné) asfaltového bez obsahu dehtu zatříděného do Katalogu odpadů pod kódem 17 03 02</t>
  </si>
  <si>
    <t>182405747</t>
  </si>
  <si>
    <t>https://podminky.urs.cz/item/CS_URS_2022_01/997221645</t>
  </si>
  <si>
    <t>24,2</t>
  </si>
  <si>
    <t>84</t>
  </si>
  <si>
    <t>997221873</t>
  </si>
  <si>
    <t>-1110203618</t>
  </si>
  <si>
    <t>https://podminky.urs.cz/item/CS_URS_2022_01/997221873</t>
  </si>
  <si>
    <t>"Předpokládané ztratné - 30 %" 1239,64*0,3</t>
  </si>
  <si>
    <t>998</t>
  </si>
  <si>
    <t>Přesun hmot</t>
  </si>
  <si>
    <t>85</t>
  </si>
  <si>
    <t>998225111</t>
  </si>
  <si>
    <t>Přesun hmot pro komunikace s krytem z kameniva, monolitickým betonovým nebo živičným dopravní vzdálenost do 200 m jakékoliv délky objektu</t>
  </si>
  <si>
    <t>-1379428838</t>
  </si>
  <si>
    <t>https://podminky.urs.cz/item/CS_URS_2022_01/998225111</t>
  </si>
  <si>
    <t>86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</si>
  <si>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</si>
  <si>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</si>
  <si>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355030824</t>
  </si>
  <si>
    <t>https://podminky.urs.cz/item/CS_URS_2022_01/998225191</t>
  </si>
  <si>
    <t>Kácení__900</t>
  </si>
  <si>
    <t>ks</t>
  </si>
  <si>
    <t>Kaceni_300</t>
  </si>
  <si>
    <t>Kácení_500</t>
  </si>
  <si>
    <t>Kácení_700</t>
  </si>
  <si>
    <t>210087-03-02 - Kácení</t>
  </si>
  <si>
    <t>111251201</t>
  </si>
  <si>
    <t>Odstranění křovin a stromů s odstraněním kořenů strojně průměru kmene do 100 mm v rovině nebo ve svahu sklonu terénu přes 1:5, při celkové ploše do 100 m2</t>
  </si>
  <si>
    <t>-1031967092</t>
  </si>
  <si>
    <t>https://podminky.urs.cz/item/CS_URS_2022_01/111251201</t>
  </si>
  <si>
    <t>10+10+45+14+35+45+4</t>
  </si>
  <si>
    <t>111251203</t>
  </si>
  <si>
    <t>Odstranění křovin a stromů s odstraněním kořenů strojně průměru kmene do 100 mm v rovině nebo ve svahu sklonu terénu přes 1:5, při celkové ploše přes 500 m2</t>
  </si>
  <si>
    <t>-1537070904</t>
  </si>
  <si>
    <t>https://podminky.urs.cz/item/CS_URS_2022_01/111251203</t>
  </si>
  <si>
    <t>700</t>
  </si>
  <si>
    <t>112101101</t>
  </si>
  <si>
    <t>Odstranění stromů s odřezáním kmene a s odvětvením listnatých, průměru kmene přes 100 do 300 mm</t>
  </si>
  <si>
    <t>46413427</t>
  </si>
  <si>
    <t>https://podminky.urs.cz/item/CS_URS_2022_01/112101101</t>
  </si>
  <si>
    <t>112101102</t>
  </si>
  <si>
    <t>Odstranění stromů s odřezáním kmene a s odvětvením listnatých, průměru kmene přes 300 do 500 mm</t>
  </si>
  <si>
    <t>-1834638822</t>
  </si>
  <si>
    <t>https://podminky.urs.cz/item/CS_URS_2022_01/112101102</t>
  </si>
  <si>
    <t>112101103</t>
  </si>
  <si>
    <t>Odstranění stromů s odřezáním kmene a s odvětvením listnatých, průměru kmene přes 500 do 700 mm</t>
  </si>
  <si>
    <t>1880023336</t>
  </si>
  <si>
    <t>https://podminky.urs.cz/item/CS_URS_2022_01/112101103</t>
  </si>
  <si>
    <t>112101104</t>
  </si>
  <si>
    <t>Odstranění stromů s odřezáním kmene a s odvětvením listnatých, průměru kmene přes 700 do 900 mm</t>
  </si>
  <si>
    <t>1096844653</t>
  </si>
  <si>
    <t>https://podminky.urs.cz/item/CS_URS_2022_01/112101104</t>
  </si>
  <si>
    <t>112251101</t>
  </si>
  <si>
    <t>Odstranění pařezů strojně s jejich vykopáním, vytrháním nebo odstřelením průměru přes 100 do 300 mm</t>
  </si>
  <si>
    <t>-1607056909</t>
  </si>
  <si>
    <t>https://podminky.urs.cz/item/CS_URS_2022_01/112251101</t>
  </si>
  <si>
    <t>112251102</t>
  </si>
  <si>
    <t>Odstranění pařezů strojně s jejich vykopáním, vytrháním nebo odstřelením průměru přes 300 do 500 mm</t>
  </si>
  <si>
    <t>171890520</t>
  </si>
  <si>
    <t>https://podminky.urs.cz/item/CS_URS_2022_01/112251102</t>
  </si>
  <si>
    <t>112251103</t>
  </si>
  <si>
    <t>Odstranění pařezů strojně s jejich vykopáním, vytrháním nebo odstřelením průměru přes 500 do 700 mm</t>
  </si>
  <si>
    <t>-1016375504</t>
  </si>
  <si>
    <t>https://podminky.urs.cz/item/CS_URS_2022_01/112251103</t>
  </si>
  <si>
    <t>112251104</t>
  </si>
  <si>
    <t>Odstranění pařezů strojně s jejich vykopáním, vytrháním nebo odstřelením průměru přes 700 do 900 mm</t>
  </si>
  <si>
    <t>1063817487</t>
  </si>
  <si>
    <t>https://podminky.urs.cz/item/CS_URS_2022_01/112251104</t>
  </si>
  <si>
    <t>174251201</t>
  </si>
  <si>
    <t>Zásyp jam po pařezech strojně výkopkem z horniny získané při dobývání pařezů s hrubým urovnáním povrchu zasypávky průměru pařezu přes 100 do 300 mm</t>
  </si>
  <si>
    <t>-458047339</t>
  </si>
  <si>
    <t>https://podminky.urs.cz/item/CS_URS_2022_01/174251201</t>
  </si>
  <si>
    <t>174251202</t>
  </si>
  <si>
    <t>Zásyp jam po pařezech strojně výkopkem z horniny získané při dobývání pařezů s hrubým urovnáním povrchu zasypávky průměru pařezu přes 300 do 500 mm</t>
  </si>
  <si>
    <t>-1306901891</t>
  </si>
  <si>
    <t>https://podminky.urs.cz/item/CS_URS_2022_01/174251202</t>
  </si>
  <si>
    <t>174251203</t>
  </si>
  <si>
    <t>Zásyp jam po pařezech strojně výkopkem z horniny získané při dobývání pařezů s hrubým urovnáním povrchu zasypávky průměru pařezu přes 500 do 700 mm</t>
  </si>
  <si>
    <t>586093623</t>
  </si>
  <si>
    <t>https://podminky.urs.cz/item/CS_URS_2022_01/174251203</t>
  </si>
  <si>
    <t>174251204</t>
  </si>
  <si>
    <t>Zásyp jam po pařezech strojně výkopkem z horniny získané při dobývání pařezů s hrubým urovnáním povrchu zasypávky průměru pařezu přes 700 do 900 mm</t>
  </si>
  <si>
    <t>-246247699</t>
  </si>
  <si>
    <t>https://podminky.urs.cz/item/CS_URS_2022_01/174251204</t>
  </si>
  <si>
    <t>-1691256288</t>
  </si>
  <si>
    <t>"Předpokládaná hmotnost - 23,1 t" 1</t>
  </si>
  <si>
    <t>210087-03-03 -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</si>
  <si>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</si>
  <si>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</si>
  <si>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</si>
  <si>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</si>
  <si>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</si>
  <si>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</si>
  <si>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</si>
  <si>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</si>
  <si>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</si>
  <si>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011002000</t>
  </si>
  <si>
    <t>Průzkumné práce</t>
  </si>
  <si>
    <t>1024</t>
  </si>
  <si>
    <t>-884257070</t>
  </si>
  <si>
    <t>https://podminky.urs.cz/item/CS_URS_2022_01/011002000</t>
  </si>
  <si>
    <t>Poznámka k položce:_x000d_
Vytyčení stávajících inženýrských sítí za účasti správce sítě, projednání ochrany sítí před poškozením se správcem, o všem vést záznamy do stavebního deníku.</t>
  </si>
  <si>
    <t>011324000</t>
  </si>
  <si>
    <t>Archeologický průzkum</t>
  </si>
  <si>
    <t>-516589982</t>
  </si>
  <si>
    <t>https://podminky.urs.cz/item/CS_URS_2022_01/011324000</t>
  </si>
  <si>
    <t>012103000</t>
  </si>
  <si>
    <t>Geodetické práce před výstavbou</t>
  </si>
  <si>
    <t>371195162</t>
  </si>
  <si>
    <t>https://podminky.urs.cz/item/CS_URS_2022_01/012103000</t>
  </si>
  <si>
    <t>Poznámka k položce:_x000d_
Vytyčení hranic pozemků, staveniště, stavby.</t>
  </si>
  <si>
    <t>012203000</t>
  </si>
  <si>
    <t>Geodetické práce při provádění stavby</t>
  </si>
  <si>
    <t>1376427088</t>
  </si>
  <si>
    <t>https://podminky.urs.cz/item/CS_URS_2022_01/012203000</t>
  </si>
  <si>
    <t>Poznámka k položce:_x000d_
Měření pro kontrolní a upřesňující činnosti.</t>
  </si>
  <si>
    <t>012303000</t>
  </si>
  <si>
    <t>Geodetické práce po výstavbě</t>
  </si>
  <si>
    <t>964228359</t>
  </si>
  <si>
    <t>https://podminky.urs.cz/item/CS_URS_2022_01/012303000</t>
  </si>
  <si>
    <t>Poznámka k položce:_x000d_
Geodetické zaměření skutečného provedení stavby včetně tisku 3 ks paré + CD pro DSPS.</t>
  </si>
  <si>
    <t>013254000</t>
  </si>
  <si>
    <t>Dokumentace skutečného provedení stavby</t>
  </si>
  <si>
    <t>719248047</t>
  </si>
  <si>
    <t>https://podminky.urs.cz/item/CS_URS_2022_01/013254000</t>
  </si>
  <si>
    <t>Poznámka k položce:_x000d_
Zpracování a předání dokumentace skutečného provedení stavby (3 paré + CD) objednateli._x000d_
Včetně fotodokumentace před zahájením stavby a v průběhu stavby.</t>
  </si>
  <si>
    <t>VRN3</t>
  </si>
  <si>
    <t>Zařízení staveniště</t>
  </si>
  <si>
    <t>032002000</t>
  </si>
  <si>
    <t>Vybavení staveniště</t>
  </si>
  <si>
    <t>-832476378</t>
  </si>
  <si>
    <t>https://podminky.urs.cz/item/CS_URS_2022_01/032002000</t>
  </si>
  <si>
    <t>Poznámka k položce:_x000d_
Zařízení staveniště včetně všech nákladů spojených s jeho zřízením, označením, provozem a likvidací._x000d_
Zřízení a projednání potřebných ploch pro zařízení staveniště, skládky materiálu, mezideponie, včetně úhrady poplatků a úpravy povrchu po likvidaci staveniště.</t>
  </si>
  <si>
    <t>R51</t>
  </si>
  <si>
    <t>Údržba dotčených komunikací, včetně uvedení všech povrchů do původního stavu a jejich protokolární předání</t>
  </si>
  <si>
    <t>-1007778401</t>
  </si>
  <si>
    <t>VRN4</t>
  </si>
  <si>
    <t>Inženýrská činnost</t>
  </si>
  <si>
    <t>042503000</t>
  </si>
  <si>
    <t>Plán BOZP na staveništi</t>
  </si>
  <si>
    <t>1605944632</t>
  </si>
  <si>
    <t>https://podminky.urs.cz/item/CS_URS_2022_01/042503000</t>
  </si>
  <si>
    <t>043103000</t>
  </si>
  <si>
    <t>Zkoušky bez rozlišení</t>
  </si>
  <si>
    <t>1750481838</t>
  </si>
  <si>
    <t>https://podminky.urs.cz/item/CS_URS_2022_01/043103000</t>
  </si>
  <si>
    <t>Poznámka k položce:_x000d_
Zajištění všech nezbytných zkoušek pro řádné provedení vrstev ze směsí stmelených hydraulickými pojivy dle ČSN 73 6124-1._x000d_
Zajištění všech nezbytných zkoušek pro řádné provedení pláně dle ČSN 73 6133._x000d_
Zajištění všech nezbytných zkoušek pro řádné provedení nestmelených vrstev vozovky dle ČSN 73 6126-1._x000d_
Zajištění všech nezbytných zkoušek pro řádné provedení stmelených vrstev vozovky dle ČSN 73 6121._x000d_
_x000d_
Zejména odchylky od příčného sklonu po 100 m, zkouška míry zhutnění 1x 1000 m2, tloušťka vrstev v profilu po 100 m, plocha položené konstrukční vrstvy._x000d_
_x000d_
Bližší specifikace dle pokynů TDI a investora.</t>
  </si>
  <si>
    <t>VRN7</t>
  </si>
  <si>
    <t>Provozní vlivy</t>
  </si>
  <si>
    <t>072103011</t>
  </si>
  <si>
    <t>Zajištění DIO komunikace II. a III. třídy - jednoduché el. vedení</t>
  </si>
  <si>
    <t>1047085549</t>
  </si>
  <si>
    <t>https://podminky.urs.cz/item/CS_URS_2022_01/072103011</t>
  </si>
  <si>
    <t>Poznámka k položce:_x000d_
Umístění přechodného dopravního značení vč. jeho následného odstranění._x000d_
Umístění bude provedeno v rozsahu dle zásad pro přechodné dopravní značení na pozemních komunikacích TP-66._x000d_
Položka zahrnuje i pronájem přenosného značení._x000d_
Předpokladané dočasné dopravní značení po dobu rekonstrukce sjezdu na silnici, schéma C/4 dle TP66 - 1x P7, 1x P8, 4x B20a, 2x B21a, 2x A15, 2x B26, směrové desky 5 ks._x000d_
Po dobu rekonstrukce polní cesty - 1x B1 + E13 + S7 + Z2, 2x A22 + E13._x000d_
Přechodné dopravní značení je nutné projednat s DI PČR dle jejich vyjádření v příloze E. Doklady.</t>
  </si>
  <si>
    <t>VRN9</t>
  </si>
  <si>
    <t>Ostatní náklady</t>
  </si>
  <si>
    <t>R52</t>
  </si>
  <si>
    <t>Ochrana kmenů a náběhů stromů v prostoru staveniště</t>
  </si>
  <si>
    <t>1399210124</t>
  </si>
  <si>
    <t>Poznámka k položce:_x000d_
- obalení geotextílií nebo jinou tkaninou, obednění prkny tl. min. 25 mm na výšku min. 2,5 m (nutno uzpůsobit rozdílnému ovětvení), uchycení nesmí poškozovat kmen.</t>
  </si>
  <si>
    <t>094002000</t>
  </si>
  <si>
    <t>Ostatní náklady související s výstavbou</t>
  </si>
  <si>
    <t>1234019846</t>
  </si>
  <si>
    <t>https://podminky.urs.cz/item/CS_URS_2022_01/094002000</t>
  </si>
  <si>
    <t>Poznámka k položce:_x000d_
Zajištění nezbytných průzkumů, rozborů a zkoušek souvisejících s trvalou likvidace odpadů a jejich samotná likvidace v souladu s platnými právními předpisy._x000d_
S výjímkou likvidace předpokládaných odpadů oceněných samostatnými položkami ve výkazu výměr.</t>
  </si>
  <si>
    <t>SEZNAM FIGUR</t>
  </si>
  <si>
    <t>Výměra</t>
  </si>
  <si>
    <t xml:space="preserve"> 210087-03-01</t>
  </si>
  <si>
    <t>Použití figury:</t>
  </si>
  <si>
    <t>Asfaltový beton vrstva obrusná ACO 11 (ABS) tř. I tl 40 mm š přes 3 m z nemodifikovaného asfaltu</t>
  </si>
  <si>
    <t>Rozprostření zemin tl vrstvy do 0,1 m schopných zúrodnění ve sklonu přes 1:5</t>
  </si>
  <si>
    <t>Bednění konstrukcí vodních staveb rovinné - zřízení</t>
  </si>
  <si>
    <t>Bednění konstrukcí vodních staveb rovinné - odstranění</t>
  </si>
  <si>
    <t>Odstranění podkladu z kameniva drceného tl do 100 mm strojně pl přes 200 m2</t>
  </si>
  <si>
    <t>Odkopávky a prokopávky nezapažené pro silnice a dálnice v hornině třídy těžitelnosti I objem do 1000 m3 strojně</t>
  </si>
  <si>
    <t>Hloubení jam nezapažených v hornině třídy těžitelnosti I skupiny 3 objem do 500 m3 strojně</t>
  </si>
  <si>
    <t>Vodorovné přemístění přes 9 000 do 10000 m výkopku/sypaniny z horniny třídy těžitelnosti I skupiny 1 až 3</t>
  </si>
  <si>
    <t>Podklad z mechanicky zpevněného kameniva MZK tl 150 mm</t>
  </si>
  <si>
    <t>Uložení sypaniny z hornin soudržných do násypů zhutněných strojně</t>
  </si>
  <si>
    <t>Vodorovné přemístění přes 500 do 1000 m výkopku/sypaniny z horniny třídy těžitelnosti I skupiny 1 až 3</t>
  </si>
  <si>
    <t>Nakládání výkopku z hornin třídy těžitelnosti I skupiny 1 až 3 přes 100 m3</t>
  </si>
  <si>
    <t>Uložení sypaniny na skládky nebo meziskládky</t>
  </si>
  <si>
    <t>Zdivo nadzákladové z betonu se zvýšenými nároky na prostředí C 30/37 objemu přes 3 m3</t>
  </si>
  <si>
    <t>Výztuž železobetonových konstrukcí vodních staveb ze svařovaných sítí</t>
  </si>
  <si>
    <t>Sejmutí ornice plochy přes 500 m2 tl vrstvy do 200 mm strojně</t>
  </si>
  <si>
    <t>Odstranění travin z celkové plochy přes 500 m2 strojně</t>
  </si>
  <si>
    <t>Příplatek k vodorovnému přemístění výkopku/sypaniny z horniny třídy těžitelnosti I skupiny 1 až 3 ZKD 1000 m přes 10000 m</t>
  </si>
  <si>
    <t>Poplatek za uložení zeminy a kamení na recyklační skládce (skládkovné) kód odpadu 17 05 04</t>
  </si>
  <si>
    <t>Založení lučního trávníku výsevem pl do 1000 m2 ve svahu přes 1:2 do 1:1</t>
  </si>
  <si>
    <t>Úprava pláně v hornině třídy těžitelnosti II skupiny 4 a 5 se zhutněním strojně</t>
  </si>
  <si>
    <t>Úprava pláně pro silnice a dálnice v zářezech se zhutněním</t>
  </si>
  <si>
    <t>Podklad ze štěrkodrtě ŠD plochy přes 100 m2 tl 200 mm</t>
  </si>
  <si>
    <t>Asfaltový beton vrstva podkladní ACP 16 (obalované kamenivo OKS) tl 70 mm š přes 3 m</t>
  </si>
  <si>
    <t>Postřik infiltrační kationaktivní emulzí v množství 1 kg/m2</t>
  </si>
  <si>
    <t>Postřik živičný spojovací ze silniční emulze v množství 0,50 kg/m2</t>
  </si>
  <si>
    <t>Hloubení rýh nezapažených š do 2000 mm v hornině třídy těžitelnosti I skupiny 3 objem do 20 m3 strojně</t>
  </si>
  <si>
    <t>Hloubení rýh nezapažených š do 800 mm v hornině třídy těžitelnosti I skupiny 3 objem do 20 m3 strojně</t>
  </si>
  <si>
    <t>Hloubení zapažených rýh šířky do 800 mm v soudržných horninách třídy těžitelnosti I skupiny 3 ručně</t>
  </si>
  <si>
    <t>Zřízení podkladu ze zeminy upravené vápnem, cementem, směsnými pojivy tl přes 350 do 400 mm pl přes 1000 do 5000 m2</t>
  </si>
  <si>
    <t>Zásyp jam, šachet rýh nebo kolem objektů sypaninou se zhutněním</t>
  </si>
  <si>
    <t xml:space="preserve"> 210087-03-02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</si>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</sst>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03" TargetMode="External" /><Relationship Id="rId2" Type="http://schemas.openxmlformats.org/officeDocument/2006/relationships/hyperlink" Target="https://podminky.urs.cz/item/CS_URS_2022_01/113107182" TargetMode="External" /><Relationship Id="rId3" Type="http://schemas.openxmlformats.org/officeDocument/2006/relationships/hyperlink" Target="https://podminky.urs.cz/item/CS_URS_2022_01/113107221" TargetMode="External" /><Relationship Id="rId4" Type="http://schemas.openxmlformats.org/officeDocument/2006/relationships/hyperlink" Target="https://podminky.urs.cz/item/CS_URS_2022_01/121151123" TargetMode="External" /><Relationship Id="rId5" Type="http://schemas.openxmlformats.org/officeDocument/2006/relationships/hyperlink" Target="https://podminky.urs.cz/item/CS_URS_2022_01/122252205" TargetMode="External" /><Relationship Id="rId6" Type="http://schemas.openxmlformats.org/officeDocument/2006/relationships/hyperlink" Target="https://podminky.urs.cz/item/CS_URS_2022_01/129001101" TargetMode="External" /><Relationship Id="rId7" Type="http://schemas.openxmlformats.org/officeDocument/2006/relationships/hyperlink" Target="https://podminky.urs.cz/item/CS_URS_2022_01/131251104" TargetMode="External" /><Relationship Id="rId8" Type="http://schemas.openxmlformats.org/officeDocument/2006/relationships/hyperlink" Target="https://podminky.urs.cz/item/CS_URS_2022_01/132212121" TargetMode="External" /><Relationship Id="rId9" Type="http://schemas.openxmlformats.org/officeDocument/2006/relationships/hyperlink" Target="https://podminky.urs.cz/item/CS_URS_2022_01/132251101" TargetMode="External" /><Relationship Id="rId10" Type="http://schemas.openxmlformats.org/officeDocument/2006/relationships/hyperlink" Target="https://podminky.urs.cz/item/CS_URS_2022_01/132251251" TargetMode="External" /><Relationship Id="rId11" Type="http://schemas.openxmlformats.org/officeDocument/2006/relationships/hyperlink" Target="https://podminky.urs.cz/item/CS_URS_2022_01/162351104" TargetMode="External" /><Relationship Id="rId12" Type="http://schemas.openxmlformats.org/officeDocument/2006/relationships/hyperlink" Target="https://podminky.urs.cz/item/CS_URS_2022_01/162751117" TargetMode="External" /><Relationship Id="rId13" Type="http://schemas.openxmlformats.org/officeDocument/2006/relationships/hyperlink" Target="https://podminky.urs.cz/item/CS_URS_2022_01/162751119" TargetMode="External" /><Relationship Id="rId14" Type="http://schemas.openxmlformats.org/officeDocument/2006/relationships/hyperlink" Target="https://podminky.urs.cz/item/CS_URS_2022_01/167151111" TargetMode="External" /><Relationship Id="rId15" Type="http://schemas.openxmlformats.org/officeDocument/2006/relationships/hyperlink" Target="https://podminky.urs.cz/item/CS_URS_2022_01/171151103" TargetMode="External" /><Relationship Id="rId16" Type="http://schemas.openxmlformats.org/officeDocument/2006/relationships/hyperlink" Target="https://podminky.urs.cz/item/CS_URS_2022_01/171201231" TargetMode="External" /><Relationship Id="rId17" Type="http://schemas.openxmlformats.org/officeDocument/2006/relationships/hyperlink" Target="https://podminky.urs.cz/item/CS_URS_2022_01/171251201" TargetMode="External" /><Relationship Id="rId18" Type="http://schemas.openxmlformats.org/officeDocument/2006/relationships/hyperlink" Target="https://podminky.urs.cz/item/CS_URS_2022_01/174151101" TargetMode="External" /><Relationship Id="rId19" Type="http://schemas.openxmlformats.org/officeDocument/2006/relationships/hyperlink" Target="https://podminky.urs.cz/item/CS_URS_2022_01/181006121" TargetMode="External" /><Relationship Id="rId20" Type="http://schemas.openxmlformats.org/officeDocument/2006/relationships/hyperlink" Target="https://podminky.urs.cz/item/CS_URS_2022_01/181152302" TargetMode="External" /><Relationship Id="rId21" Type="http://schemas.openxmlformats.org/officeDocument/2006/relationships/hyperlink" Target="https://podminky.urs.cz/item/CS_URS_2022_01/181411123" TargetMode="External" /><Relationship Id="rId22" Type="http://schemas.openxmlformats.org/officeDocument/2006/relationships/hyperlink" Target="https://podminky.urs.cz/item/CS_URS_2022_01/181951114" TargetMode="External" /><Relationship Id="rId23" Type="http://schemas.openxmlformats.org/officeDocument/2006/relationships/hyperlink" Target="https://podminky.urs.cz/item/CS_URS_2022_01/182151111" TargetMode="External" /><Relationship Id="rId24" Type="http://schemas.openxmlformats.org/officeDocument/2006/relationships/hyperlink" Target="https://podminky.urs.cz/item/CS_URS_2022_01/182251101" TargetMode="External" /><Relationship Id="rId25" Type="http://schemas.openxmlformats.org/officeDocument/2006/relationships/hyperlink" Target="https://podminky.urs.cz/item/CS_URS_2022_01/211521111" TargetMode="External" /><Relationship Id="rId26" Type="http://schemas.openxmlformats.org/officeDocument/2006/relationships/hyperlink" Target="https://podminky.urs.cz/item/CS_URS_2022_01/211531111" TargetMode="External" /><Relationship Id="rId27" Type="http://schemas.openxmlformats.org/officeDocument/2006/relationships/hyperlink" Target="https://podminky.urs.cz/item/CS_URS_2022_01/211561111" TargetMode="External" /><Relationship Id="rId28" Type="http://schemas.openxmlformats.org/officeDocument/2006/relationships/hyperlink" Target="https://podminky.urs.cz/item/CS_URS_2022_01/211971121" TargetMode="External" /><Relationship Id="rId29" Type="http://schemas.openxmlformats.org/officeDocument/2006/relationships/hyperlink" Target="https://podminky.urs.cz/item/CS_URS_2022_01/212752411" TargetMode="External" /><Relationship Id="rId30" Type="http://schemas.openxmlformats.org/officeDocument/2006/relationships/hyperlink" Target="https://podminky.urs.cz/item/CS_URS_2022_01/274315413" TargetMode="External" /><Relationship Id="rId31" Type="http://schemas.openxmlformats.org/officeDocument/2006/relationships/hyperlink" Target="https://podminky.urs.cz/item/CS_URS_2022_01/321351010" TargetMode="External" /><Relationship Id="rId32" Type="http://schemas.openxmlformats.org/officeDocument/2006/relationships/hyperlink" Target="https://podminky.urs.cz/item/CS_URS_2022_01/321352010" TargetMode="External" /><Relationship Id="rId33" Type="http://schemas.openxmlformats.org/officeDocument/2006/relationships/hyperlink" Target="https://podminky.urs.cz/item/CS_URS_2022_01/321366111" TargetMode="External" /><Relationship Id="rId34" Type="http://schemas.openxmlformats.org/officeDocument/2006/relationships/hyperlink" Target="https://podminky.urs.cz/item/CS_URS_2022_01/321368211" TargetMode="External" /><Relationship Id="rId35" Type="http://schemas.openxmlformats.org/officeDocument/2006/relationships/hyperlink" Target="https://podminky.urs.cz/item/CS_URS_2022_01/326313213" TargetMode="External" /><Relationship Id="rId36" Type="http://schemas.openxmlformats.org/officeDocument/2006/relationships/hyperlink" Target="https://podminky.urs.cz/item/CS_URS_2022_01/451573111" TargetMode="External" /><Relationship Id="rId37" Type="http://schemas.openxmlformats.org/officeDocument/2006/relationships/hyperlink" Target="https://podminky.urs.cz/item/CS_URS_2022_01/457531112" TargetMode="External" /><Relationship Id="rId38" Type="http://schemas.openxmlformats.org/officeDocument/2006/relationships/hyperlink" Target="https://podminky.urs.cz/item/CS_URS_2022_01/463211142" TargetMode="External" /><Relationship Id="rId39" Type="http://schemas.openxmlformats.org/officeDocument/2006/relationships/hyperlink" Target="https://podminky.urs.cz/item/CS_URS_2022_01/463211153" TargetMode="External" /><Relationship Id="rId40" Type="http://schemas.openxmlformats.org/officeDocument/2006/relationships/hyperlink" Target="https://podminky.urs.cz/item/CS_URS_2022_01/464531112" TargetMode="External" /><Relationship Id="rId41" Type="http://schemas.openxmlformats.org/officeDocument/2006/relationships/hyperlink" Target="https://podminky.urs.cz/item/CS_URS_2022_01/467951220" TargetMode="External" /><Relationship Id="rId42" Type="http://schemas.openxmlformats.org/officeDocument/2006/relationships/hyperlink" Target="https://podminky.urs.cz/item/CS_URS_2022_01/561061121" TargetMode="External" /><Relationship Id="rId43" Type="http://schemas.openxmlformats.org/officeDocument/2006/relationships/hyperlink" Target="https://podminky.urs.cz/item/CS_URS_2022_01/564861111" TargetMode="External" /><Relationship Id="rId44" Type="http://schemas.openxmlformats.org/officeDocument/2006/relationships/hyperlink" Target="https://podminky.urs.cz/item/CS_URS_2022_01/564952111" TargetMode="External" /><Relationship Id="rId45" Type="http://schemas.openxmlformats.org/officeDocument/2006/relationships/hyperlink" Target="https://podminky.urs.cz/item/CS_URS_2022_01/565155121" TargetMode="External" /><Relationship Id="rId46" Type="http://schemas.openxmlformats.org/officeDocument/2006/relationships/hyperlink" Target="https://podminky.urs.cz/item/CS_URS_2022_01/569831112" TargetMode="External" /><Relationship Id="rId47" Type="http://schemas.openxmlformats.org/officeDocument/2006/relationships/hyperlink" Target="https://podminky.urs.cz/item/CS_URS_2022_01/573191111" TargetMode="External" /><Relationship Id="rId48" Type="http://schemas.openxmlformats.org/officeDocument/2006/relationships/hyperlink" Target="https://podminky.urs.cz/item/CS_URS_2022_01/573231108" TargetMode="External" /><Relationship Id="rId49" Type="http://schemas.openxmlformats.org/officeDocument/2006/relationships/hyperlink" Target="https://podminky.urs.cz/item/CS_URS_2022_01/577134121" TargetMode="External" /><Relationship Id="rId50" Type="http://schemas.openxmlformats.org/officeDocument/2006/relationships/hyperlink" Target="https://podminky.urs.cz/item/CS_URS_2022_01/597361121" TargetMode="External" /><Relationship Id="rId51" Type="http://schemas.openxmlformats.org/officeDocument/2006/relationships/hyperlink" Target="https://podminky.urs.cz/item/CS_URS_2022_01/597661111" TargetMode="External" /><Relationship Id="rId52" Type="http://schemas.openxmlformats.org/officeDocument/2006/relationships/hyperlink" Target="https://podminky.urs.cz/item/CS_URS_2022_01/919122121" TargetMode="External" /><Relationship Id="rId53" Type="http://schemas.openxmlformats.org/officeDocument/2006/relationships/hyperlink" Target="https://podminky.urs.cz/item/CS_URS_2022_01/919443111" TargetMode="External" /><Relationship Id="rId54" Type="http://schemas.openxmlformats.org/officeDocument/2006/relationships/hyperlink" Target="https://podminky.urs.cz/item/CS_URS_2022_01/919551114" TargetMode="External" /><Relationship Id="rId55" Type="http://schemas.openxmlformats.org/officeDocument/2006/relationships/hyperlink" Target="https://podminky.urs.cz/item/CS_URS_2022_01/936561111" TargetMode="External" /><Relationship Id="rId56" Type="http://schemas.openxmlformats.org/officeDocument/2006/relationships/hyperlink" Target="https://podminky.urs.cz/item/CS_URS_2022_01/919551121" TargetMode="External" /><Relationship Id="rId57" Type="http://schemas.openxmlformats.org/officeDocument/2006/relationships/hyperlink" Target="https://podminky.urs.cz/item/CS_URS_2022_01/919731122" TargetMode="External" /><Relationship Id="rId58" Type="http://schemas.openxmlformats.org/officeDocument/2006/relationships/hyperlink" Target="https://podminky.urs.cz/item/CS_URS_2022_01/919732211" TargetMode="External" /><Relationship Id="rId59" Type="http://schemas.openxmlformats.org/officeDocument/2006/relationships/hyperlink" Target="https://podminky.urs.cz/item/CS_URS_2022_01/919735112" TargetMode="External" /><Relationship Id="rId60" Type="http://schemas.openxmlformats.org/officeDocument/2006/relationships/hyperlink" Target="https://podminky.urs.cz/item/CS_URS_2022_01/935113212" TargetMode="External" /><Relationship Id="rId61" Type="http://schemas.openxmlformats.org/officeDocument/2006/relationships/hyperlink" Target="https://podminky.urs.cz/item/CS_URS_2022_01/997221551" TargetMode="External" /><Relationship Id="rId62" Type="http://schemas.openxmlformats.org/officeDocument/2006/relationships/hyperlink" Target="https://podminky.urs.cz/item/CS_URS_2022_01/997221559" TargetMode="External" /><Relationship Id="rId63" Type="http://schemas.openxmlformats.org/officeDocument/2006/relationships/hyperlink" Target="https://podminky.urs.cz/item/CS_URS_2022_01/997221645" TargetMode="External" /><Relationship Id="rId64" Type="http://schemas.openxmlformats.org/officeDocument/2006/relationships/hyperlink" Target="https://podminky.urs.cz/item/CS_URS_2022_01/997221873" TargetMode="External" /><Relationship Id="rId65" Type="http://schemas.openxmlformats.org/officeDocument/2006/relationships/hyperlink" Target="https://podminky.urs.cz/item/CS_URS_2022_01/998225111" TargetMode="External" /><Relationship Id="rId66" Type="http://schemas.openxmlformats.org/officeDocument/2006/relationships/hyperlink" Target="https://podminky.urs.cz/item/CS_URS_2022_01/998225191" TargetMode="External" /><Relationship Id="rId6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201" TargetMode="External" /><Relationship Id="rId2" Type="http://schemas.openxmlformats.org/officeDocument/2006/relationships/hyperlink" Target="https://podminky.urs.cz/item/CS_URS_2022_01/111251203" TargetMode="External" /><Relationship Id="rId3" Type="http://schemas.openxmlformats.org/officeDocument/2006/relationships/hyperlink" Target="https://podminky.urs.cz/item/CS_URS_2022_01/112101101" TargetMode="External" /><Relationship Id="rId4" Type="http://schemas.openxmlformats.org/officeDocument/2006/relationships/hyperlink" Target="https://podminky.urs.cz/item/CS_URS_2022_01/112101102" TargetMode="External" /><Relationship Id="rId5" Type="http://schemas.openxmlformats.org/officeDocument/2006/relationships/hyperlink" Target="https://podminky.urs.cz/item/CS_URS_2022_01/112101103" TargetMode="External" /><Relationship Id="rId6" Type="http://schemas.openxmlformats.org/officeDocument/2006/relationships/hyperlink" Target="https://podminky.urs.cz/item/CS_URS_2022_01/112101104" TargetMode="External" /><Relationship Id="rId7" Type="http://schemas.openxmlformats.org/officeDocument/2006/relationships/hyperlink" Target="https://podminky.urs.cz/item/CS_URS_2022_01/112251101" TargetMode="External" /><Relationship Id="rId8" Type="http://schemas.openxmlformats.org/officeDocument/2006/relationships/hyperlink" Target="https://podminky.urs.cz/item/CS_URS_2022_01/112251102" TargetMode="External" /><Relationship Id="rId9" Type="http://schemas.openxmlformats.org/officeDocument/2006/relationships/hyperlink" Target="https://podminky.urs.cz/item/CS_URS_2022_01/112251103" TargetMode="External" /><Relationship Id="rId10" Type="http://schemas.openxmlformats.org/officeDocument/2006/relationships/hyperlink" Target="https://podminky.urs.cz/item/CS_URS_2022_01/112251104" TargetMode="External" /><Relationship Id="rId11" Type="http://schemas.openxmlformats.org/officeDocument/2006/relationships/hyperlink" Target="https://podminky.urs.cz/item/CS_URS_2022_01/174251201" TargetMode="External" /><Relationship Id="rId12" Type="http://schemas.openxmlformats.org/officeDocument/2006/relationships/hyperlink" Target="https://podminky.urs.cz/item/CS_URS_2022_01/174251202" TargetMode="External" /><Relationship Id="rId13" Type="http://schemas.openxmlformats.org/officeDocument/2006/relationships/hyperlink" Target="https://podminky.urs.cz/item/CS_URS_2022_01/174251203" TargetMode="External" /><Relationship Id="rId14" Type="http://schemas.openxmlformats.org/officeDocument/2006/relationships/hyperlink" Target="https://podminky.urs.cz/item/CS_URS_2022_01/174251204" TargetMode="External" /><Relationship Id="rId1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002000" TargetMode="External" /><Relationship Id="rId2" Type="http://schemas.openxmlformats.org/officeDocument/2006/relationships/hyperlink" Target="https://podminky.urs.cz/item/CS_URS_2022_01/011324000" TargetMode="External" /><Relationship Id="rId3" Type="http://schemas.openxmlformats.org/officeDocument/2006/relationships/hyperlink" Target="https://podminky.urs.cz/item/CS_URS_2022_01/012103000" TargetMode="External" /><Relationship Id="rId4" Type="http://schemas.openxmlformats.org/officeDocument/2006/relationships/hyperlink" Target="https://podminky.urs.cz/item/CS_URS_2022_01/012203000" TargetMode="External" /><Relationship Id="rId5" Type="http://schemas.openxmlformats.org/officeDocument/2006/relationships/hyperlink" Target="https://podminky.urs.cz/item/CS_URS_2022_01/012303000" TargetMode="External" /><Relationship Id="rId6" Type="http://schemas.openxmlformats.org/officeDocument/2006/relationships/hyperlink" Target="https://podminky.urs.cz/item/CS_URS_2022_01/013254000" TargetMode="External" /><Relationship Id="rId7" Type="http://schemas.openxmlformats.org/officeDocument/2006/relationships/hyperlink" Target="https://podminky.urs.cz/item/CS_URS_2022_01/032002000" TargetMode="External" /><Relationship Id="rId8" Type="http://schemas.openxmlformats.org/officeDocument/2006/relationships/hyperlink" Target="https://podminky.urs.cz/item/CS_URS_2022_01/042503000" TargetMode="External" /><Relationship Id="rId9" Type="http://schemas.openxmlformats.org/officeDocument/2006/relationships/hyperlink" Target="https://podminky.urs.cz/item/CS_URS_2022_01/043103000" TargetMode="External" /><Relationship Id="rId10" Type="http://schemas.openxmlformats.org/officeDocument/2006/relationships/hyperlink" Target="https://podminky.urs.cz/item/CS_URS_2022_01/072103011" TargetMode="External" /><Relationship Id="rId11" Type="http://schemas.openxmlformats.org/officeDocument/2006/relationships/hyperlink" Target="https://podminky.urs.cz/item/CS_URS_2022_01/094002000" TargetMode="External" /><Relationship Id="rId1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210087-03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Polní cesta HC3a-R v k.ú. Roveň u Sobotky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k.ú. Roveň u Sobotky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11. 10. 2021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KPÚ, Pobočka Jičín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Geocart CZ, a.s.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'210087-03-01 - Polní cesta'!J30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'210087-03-01 - Polní cesta'!P88</f>
        <v>0</v>
      </c>
      <c r="AV55" s="122">
        <f>'210087-03-01 - Polní cesta'!J33</f>
        <v>0</v>
      </c>
      <c r="AW55" s="122">
        <f>'210087-03-01 - Polní cesta'!J34</f>
        <v>0</v>
      </c>
      <c r="AX55" s="122">
        <f>'210087-03-01 - Polní cesta'!J35</f>
        <v>0</v>
      </c>
      <c r="AY55" s="122">
        <f>'210087-03-01 - Polní cesta'!J36</f>
        <v>0</v>
      </c>
      <c r="AZ55" s="122">
        <f>'210087-03-01 - Polní cesta'!F33</f>
        <v>0</v>
      </c>
      <c r="BA55" s="122">
        <f>'210087-03-01 - Polní cesta'!F34</f>
        <v>0</v>
      </c>
      <c r="BB55" s="122">
        <f>'210087-03-01 - Polní cesta'!F35</f>
        <v>0</v>
      </c>
      <c r="BC55" s="122">
        <f>'210087-03-01 - Polní cesta'!F36</f>
        <v>0</v>
      </c>
      <c r="BD55" s="124">
        <f>'210087-03-01 - Polní cesta'!F37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'210087-03-02 - Kácení'!J30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'210087-03-02 - Kácení'!P81</f>
        <v>0</v>
      </c>
      <c r="AV56" s="122">
        <f>'210087-03-02 - Kácení'!J33</f>
        <v>0</v>
      </c>
      <c r="AW56" s="122">
        <f>'210087-03-02 - Kácení'!J34</f>
        <v>0</v>
      </c>
      <c r="AX56" s="122">
        <f>'210087-03-02 - Kácení'!J35</f>
        <v>0</v>
      </c>
      <c r="AY56" s="122">
        <f>'210087-03-02 - Kácení'!J36</f>
        <v>0</v>
      </c>
      <c r="AZ56" s="122">
        <f>'210087-03-02 - Kácení'!F33</f>
        <v>0</v>
      </c>
      <c r="BA56" s="122">
        <f>'210087-03-02 - Kácení'!F34</f>
        <v>0</v>
      </c>
      <c r="BB56" s="122">
        <f>'210087-03-02 - Kácení'!F35</f>
        <v>0</v>
      </c>
      <c r="BC56" s="122">
        <f>'210087-03-02 - Kácení'!F36</f>
        <v>0</v>
      </c>
      <c r="BD56" s="124">
        <f>'210087-03-02 - Kácení'!F37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24.7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'210087-03-03 - VRN'!J30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6">
        <v>0</v>
      </c>
      <c r="AT57" s="127">
        <f>ROUND(SUM(AV57:AW57),2)</f>
        <v>0</v>
      </c>
      <c r="AU57" s="128">
        <f>'210087-03-03 - VRN'!P85</f>
        <v>0</v>
      </c>
      <c r="AV57" s="127">
        <f>'210087-03-03 - VRN'!J33</f>
        <v>0</v>
      </c>
      <c r="AW57" s="127">
        <f>'210087-03-03 - VRN'!J34</f>
        <v>0</v>
      </c>
      <c r="AX57" s="127">
        <f>'210087-03-03 - VRN'!J35</f>
        <v>0</v>
      </c>
      <c r="AY57" s="127">
        <f>'210087-03-03 - VRN'!J36</f>
        <v>0</v>
      </c>
      <c r="AZ57" s="127">
        <f>'210087-03-03 - VRN'!F33</f>
        <v>0</v>
      </c>
      <c r="BA57" s="127">
        <f>'210087-03-03 - VRN'!F34</f>
        <v>0</v>
      </c>
      <c r="BB57" s="127">
        <f>'210087-03-03 - VRN'!F35</f>
        <v>0</v>
      </c>
      <c r="BC57" s="127">
        <f>'210087-03-03 - VRN'!F36</f>
        <v>0</v>
      </c>
      <c r="BD57" s="129">
        <f>'210087-03-03 - VRN'!F37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0t5n/l8i7uWH8tnJUu2PrnJShrS7qveZIntZ0z7U5khv+0+V99HaJozGLNxfh+W6BTgLTXWQKlQb1LoJTQOq+g==" hashValue="j3X3e09tNP0wIPnlBzgpWNhMoVFA/2jOR9xKRGmTj1SBHBZUDSb5K+eAB+fVpvOX8Yzx6cTyrDct3emPgGt6zg==" algorithmName="SHA-512" password="8622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210087-03-01 - Polní cesta'!C2" display="/"/>
    <hyperlink ref="A56" location="'210087-03-02 - Kácení'!C2" display="/"/>
    <hyperlink ref="A57" location="'210087-03-0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30" t="s">
        <v>89</v>
      </c>
      <c r="BA2" s="130" t="s">
        <v>19</v>
      </c>
      <c r="BB2" s="130" t="s">
        <v>90</v>
      </c>
      <c r="BC2" s="130" t="s">
        <v>91</v>
      </c>
      <c r="BD2" s="130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  <c r="AZ3" s="130" t="s">
        <v>92</v>
      </c>
      <c r="BA3" s="130" t="s">
        <v>19</v>
      </c>
      <c r="BB3" s="130" t="s">
        <v>90</v>
      </c>
      <c r="BC3" s="130" t="s">
        <v>93</v>
      </c>
      <c r="BD3" s="130" t="s">
        <v>82</v>
      </c>
    </row>
    <row r="4" s="1" customFormat="1" ht="24.96" customHeight="1">
      <c r="B4" s="22"/>
      <c r="D4" s="133" t="s">
        <v>94</v>
      </c>
      <c r="L4" s="22"/>
      <c r="M4" s="134" t="s">
        <v>10</v>
      </c>
      <c r="AT4" s="19" t="s">
        <v>4</v>
      </c>
      <c r="AZ4" s="130" t="s">
        <v>95</v>
      </c>
      <c r="BA4" s="130" t="s">
        <v>19</v>
      </c>
      <c r="BB4" s="130" t="s">
        <v>90</v>
      </c>
      <c r="BC4" s="130" t="s">
        <v>96</v>
      </c>
      <c r="BD4" s="130" t="s">
        <v>82</v>
      </c>
    </row>
    <row r="5" s="1" customFormat="1" ht="6.96" customHeight="1">
      <c r="B5" s="22"/>
      <c r="L5" s="22"/>
      <c r="AZ5" s="130" t="s">
        <v>97</v>
      </c>
      <c r="BA5" s="130" t="s">
        <v>19</v>
      </c>
      <c r="BB5" s="130" t="s">
        <v>19</v>
      </c>
      <c r="BC5" s="130" t="s">
        <v>98</v>
      </c>
      <c r="BD5" s="130" t="s">
        <v>82</v>
      </c>
    </row>
    <row r="6" s="1" customFormat="1" ht="12" customHeight="1">
      <c r="B6" s="22"/>
      <c r="D6" s="135" t="s">
        <v>16</v>
      </c>
      <c r="L6" s="22"/>
      <c r="AZ6" s="130" t="s">
        <v>99</v>
      </c>
      <c r="BA6" s="130" t="s">
        <v>19</v>
      </c>
      <c r="BB6" s="130" t="s">
        <v>90</v>
      </c>
      <c r="BC6" s="130" t="s">
        <v>100</v>
      </c>
      <c r="BD6" s="130" t="s">
        <v>82</v>
      </c>
    </row>
    <row r="7" s="1" customFormat="1" ht="16.5" customHeight="1">
      <c r="B7" s="22"/>
      <c r="E7" s="136" t="str">
        <f>'Rekapitulace stavby'!K6</f>
        <v>Polní cesta HC3a-R v k.ú. Roveň u Sobotky</v>
      </c>
      <c r="F7" s="135"/>
      <c r="G7" s="135"/>
      <c r="H7" s="135"/>
      <c r="L7" s="22"/>
      <c r="AZ7" s="130" t="s">
        <v>101</v>
      </c>
      <c r="BA7" s="130" t="s">
        <v>19</v>
      </c>
      <c r="BB7" s="130" t="s">
        <v>19</v>
      </c>
      <c r="BC7" s="130" t="s">
        <v>102</v>
      </c>
      <c r="BD7" s="130" t="s">
        <v>82</v>
      </c>
    </row>
    <row r="8" s="2" customFormat="1" ht="12" customHeight="1">
      <c r="A8" s="40"/>
      <c r="B8" s="46"/>
      <c r="C8" s="40"/>
      <c r="D8" s="135" t="s">
        <v>103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104</v>
      </c>
      <c r="BA8" s="130" t="s">
        <v>19</v>
      </c>
      <c r="BB8" s="130" t="s">
        <v>90</v>
      </c>
      <c r="BC8" s="130" t="s">
        <v>105</v>
      </c>
      <c r="BD8" s="130" t="s">
        <v>82</v>
      </c>
    </row>
    <row r="9" s="2" customFormat="1" ht="16.5" customHeight="1">
      <c r="A9" s="40"/>
      <c r="B9" s="46"/>
      <c r="C9" s="40"/>
      <c r="D9" s="40"/>
      <c r="E9" s="138" t="s">
        <v>106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107</v>
      </c>
      <c r="BA9" s="130" t="s">
        <v>19</v>
      </c>
      <c r="BB9" s="130" t="s">
        <v>108</v>
      </c>
      <c r="BC9" s="130" t="s">
        <v>109</v>
      </c>
      <c r="BD9" s="130" t="s">
        <v>82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110</v>
      </c>
      <c r="BA10" s="130" t="s">
        <v>19</v>
      </c>
      <c r="BB10" s="130" t="s">
        <v>108</v>
      </c>
      <c r="BC10" s="130" t="s">
        <v>111</v>
      </c>
      <c r="BD10" s="130" t="s">
        <v>82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112</v>
      </c>
      <c r="BA11" s="130" t="s">
        <v>19</v>
      </c>
      <c r="BB11" s="130" t="s">
        <v>108</v>
      </c>
      <c r="BC11" s="130" t="s">
        <v>113</v>
      </c>
      <c r="BD11" s="130" t="s">
        <v>82</v>
      </c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11. 10. 2021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0" t="s">
        <v>114</v>
      </c>
      <c r="BA12" s="130" t="s">
        <v>19</v>
      </c>
      <c r="BB12" s="130" t="s">
        <v>90</v>
      </c>
      <c r="BC12" s="130" t="s">
        <v>115</v>
      </c>
      <c r="BD12" s="130" t="s">
        <v>82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30" t="s">
        <v>116</v>
      </c>
      <c r="BA13" s="130" t="s">
        <v>19</v>
      </c>
      <c r="BB13" s="130" t="s">
        <v>108</v>
      </c>
      <c r="BC13" s="130" t="s">
        <v>117</v>
      </c>
      <c r="BD13" s="130" t="s">
        <v>82</v>
      </c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30" t="s">
        <v>118</v>
      </c>
      <c r="BA14" s="130" t="s">
        <v>19</v>
      </c>
      <c r="BB14" s="130" t="s">
        <v>90</v>
      </c>
      <c r="BC14" s="130" t="s">
        <v>119</v>
      </c>
      <c r="BD14" s="130" t="s">
        <v>82</v>
      </c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30" t="s">
        <v>120</v>
      </c>
      <c r="BA15" s="130" t="s">
        <v>19</v>
      </c>
      <c r="BB15" s="130" t="s">
        <v>90</v>
      </c>
      <c r="BC15" s="130" t="s">
        <v>121</v>
      </c>
      <c r="BD15" s="130" t="s">
        <v>82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30" t="s">
        <v>122</v>
      </c>
      <c r="BA16" s="130" t="s">
        <v>19</v>
      </c>
      <c r="BB16" s="130" t="s">
        <v>90</v>
      </c>
      <c r="BC16" s="130" t="s">
        <v>123</v>
      </c>
      <c r="BD16" s="130" t="s">
        <v>82</v>
      </c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Z17" s="130" t="s">
        <v>124</v>
      </c>
      <c r="BA17" s="130" t="s">
        <v>19</v>
      </c>
      <c r="BB17" s="130" t="s">
        <v>90</v>
      </c>
      <c r="BC17" s="130" t="s">
        <v>125</v>
      </c>
      <c r="BD17" s="130" t="s">
        <v>82</v>
      </c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Z18" s="130" t="s">
        <v>126</v>
      </c>
      <c r="BA18" s="130" t="s">
        <v>19</v>
      </c>
      <c r="BB18" s="130" t="s">
        <v>108</v>
      </c>
      <c r="BC18" s="130" t="s">
        <v>127</v>
      </c>
      <c r="BD18" s="130" t="s">
        <v>82</v>
      </c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Z19" s="130" t="s">
        <v>128</v>
      </c>
      <c r="BA19" s="130" t="s">
        <v>19</v>
      </c>
      <c r="BB19" s="130" t="s">
        <v>108</v>
      </c>
      <c r="BC19" s="130" t="s">
        <v>129</v>
      </c>
      <c r="BD19" s="130" t="s">
        <v>82</v>
      </c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Z20" s="130" t="s">
        <v>130</v>
      </c>
      <c r="BA20" s="130" t="s">
        <v>19</v>
      </c>
      <c r="BB20" s="130" t="s">
        <v>108</v>
      </c>
      <c r="BC20" s="130" t="s">
        <v>131</v>
      </c>
      <c r="BD20" s="130" t="s">
        <v>82</v>
      </c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Z21" s="130" t="s">
        <v>132</v>
      </c>
      <c r="BA21" s="130" t="s">
        <v>19</v>
      </c>
      <c r="BB21" s="130" t="s">
        <v>90</v>
      </c>
      <c r="BC21" s="130" t="s">
        <v>133</v>
      </c>
      <c r="BD21" s="130" t="s">
        <v>82</v>
      </c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Z22" s="130" t="s">
        <v>134</v>
      </c>
      <c r="BA22" s="130" t="s">
        <v>19</v>
      </c>
      <c r="BB22" s="130" t="s">
        <v>108</v>
      </c>
      <c r="BC22" s="130" t="s">
        <v>135</v>
      </c>
      <c r="BD22" s="130" t="s">
        <v>82</v>
      </c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Z23" s="130" t="s">
        <v>136</v>
      </c>
      <c r="BA23" s="130" t="s">
        <v>19</v>
      </c>
      <c r="BB23" s="130" t="s">
        <v>90</v>
      </c>
      <c r="BC23" s="130" t="s">
        <v>137</v>
      </c>
      <c r="BD23" s="130" t="s">
        <v>82</v>
      </c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28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Z24" s="130" t="s">
        <v>138</v>
      </c>
      <c r="BA24" s="130" t="s">
        <v>19</v>
      </c>
      <c r="BB24" s="130" t="s">
        <v>90</v>
      </c>
      <c r="BC24" s="130" t="s">
        <v>139</v>
      </c>
      <c r="BD24" s="130" t="s">
        <v>82</v>
      </c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Z25" s="130" t="s">
        <v>140</v>
      </c>
      <c r="BA25" s="130" t="s">
        <v>19</v>
      </c>
      <c r="BB25" s="130" t="s">
        <v>90</v>
      </c>
      <c r="BC25" s="130" t="s">
        <v>141</v>
      </c>
      <c r="BD25" s="130" t="s">
        <v>82</v>
      </c>
    </row>
    <row r="26" s="2" customFormat="1" ht="12" customHeight="1">
      <c r="A26" s="40"/>
      <c r="B26" s="46"/>
      <c r="C26" s="40"/>
      <c r="D26" s="135" t="s">
        <v>36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38</v>
      </c>
      <c r="E30" s="40"/>
      <c r="F30" s="40"/>
      <c r="G30" s="40"/>
      <c r="H30" s="40"/>
      <c r="I30" s="40"/>
      <c r="J30" s="147">
        <f>ROUND(J88,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40</v>
      </c>
      <c r="G32" s="40"/>
      <c r="H32" s="40"/>
      <c r="I32" s="148" t="s">
        <v>39</v>
      </c>
      <c r="J32" s="148" t="s">
        <v>41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42</v>
      </c>
      <c r="E33" s="135" t="s">
        <v>43</v>
      </c>
      <c r="F33" s="150">
        <f>ROUND((SUM(BE88:BE670)),  2)</f>
        <v>0</v>
      </c>
      <c r="G33" s="40"/>
      <c r="H33" s="40"/>
      <c r="I33" s="151">
        <v>0.20999999999999999</v>
      </c>
      <c r="J33" s="150">
        <f>ROUND(((SUM(BE88:BE670))*I33),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44</v>
      </c>
      <c r="F34" s="150">
        <f>ROUND((SUM(BF88:BF670)),  2)</f>
        <v>0</v>
      </c>
      <c r="G34" s="40"/>
      <c r="H34" s="40"/>
      <c r="I34" s="151">
        <v>0.14999999999999999</v>
      </c>
      <c r="J34" s="150">
        <f>ROUND(((SUM(BF88:BF670))*I34),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45</v>
      </c>
      <c r="F35" s="150">
        <f>ROUND((SUM(BG88:BG670)),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46</v>
      </c>
      <c r="F36" s="150">
        <f>ROUND((SUM(BH88:BH670)),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47</v>
      </c>
      <c r="F37" s="150">
        <f>ROUND((SUM(BI88:BI670)),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142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Polní cesta HC3a-R v k.ú. Roveň u Sobotky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210087-03-01 - Polní cesta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 Roveň u Sobotky</v>
      </c>
      <c r="G52" s="42"/>
      <c r="H52" s="42"/>
      <c r="I52" s="34" t="s">
        <v>23</v>
      </c>
      <c r="J52" s="74" t="str">
        <f>IF(J12="","",J12)</f>
        <v>11. 10. 2021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KPÚ, Pobočka Jičín</v>
      </c>
      <c r="G54" s="42"/>
      <c r="H54" s="42"/>
      <c r="I54" s="34" t="s">
        <v>31</v>
      </c>
      <c r="J54" s="38" t="str">
        <f>E21</f>
        <v>Geocart CZ,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143</v>
      </c>
      <c r="D57" s="165"/>
      <c r="E57" s="165"/>
      <c r="F57" s="165"/>
      <c r="G57" s="165"/>
      <c r="H57" s="165"/>
      <c r="I57" s="165"/>
      <c r="J57" s="166" t="s">
        <v>144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70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145</v>
      </c>
    </row>
    <row r="60" s="9" customFormat="1" ht="24.96" customHeight="1">
      <c r="A60" s="9"/>
      <c r="B60" s="168"/>
      <c r="C60" s="169"/>
      <c r="D60" s="170" t="s">
        <v>146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147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148</v>
      </c>
      <c r="E62" s="177"/>
      <c r="F62" s="177"/>
      <c r="G62" s="177"/>
      <c r="H62" s="177"/>
      <c r="I62" s="177"/>
      <c r="J62" s="178">
        <f>J261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149</v>
      </c>
      <c r="E63" s="177"/>
      <c r="F63" s="177"/>
      <c r="G63" s="177"/>
      <c r="H63" s="177"/>
      <c r="I63" s="177"/>
      <c r="J63" s="178">
        <f>J319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150</v>
      </c>
      <c r="E64" s="177"/>
      <c r="F64" s="177"/>
      <c r="G64" s="177"/>
      <c r="H64" s="177"/>
      <c r="I64" s="177"/>
      <c r="J64" s="178">
        <f>J342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151</v>
      </c>
      <c r="E65" s="177"/>
      <c r="F65" s="177"/>
      <c r="G65" s="177"/>
      <c r="H65" s="177"/>
      <c r="I65" s="177"/>
      <c r="J65" s="178">
        <f>J441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152</v>
      </c>
      <c r="E66" s="177"/>
      <c r="F66" s="177"/>
      <c r="G66" s="177"/>
      <c r="H66" s="177"/>
      <c r="I66" s="177"/>
      <c r="J66" s="178">
        <f>J587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153</v>
      </c>
      <c r="E67" s="177"/>
      <c r="F67" s="177"/>
      <c r="G67" s="177"/>
      <c r="H67" s="177"/>
      <c r="I67" s="177"/>
      <c r="J67" s="178">
        <f>J649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154</v>
      </c>
      <c r="E68" s="177"/>
      <c r="F68" s="177"/>
      <c r="G68" s="177"/>
      <c r="H68" s="177"/>
      <c r="I68" s="177"/>
      <c r="J68" s="178">
        <f>J666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155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3" t="str">
        <f>E7</f>
        <v>Polní cesta HC3a-R v k.ú. Roveň u Sobotky</v>
      </c>
      <c r="F78" s="34"/>
      <c r="G78" s="34"/>
      <c r="H78" s="34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103</v>
      </c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210087-03-01 - Polní cesta</v>
      </c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k.ú. Roveň u Sobotky</v>
      </c>
      <c r="G82" s="42"/>
      <c r="H82" s="42"/>
      <c r="I82" s="34" t="s">
        <v>23</v>
      </c>
      <c r="J82" s="74" t="str">
        <f>IF(J12="","",J12)</f>
        <v>11. 10. 2021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KPÚ, Pobočka Jičín</v>
      </c>
      <c r="G84" s="42"/>
      <c r="H84" s="42"/>
      <c r="I84" s="34" t="s">
        <v>31</v>
      </c>
      <c r="J84" s="38" t="str">
        <f>E21</f>
        <v>Geocart CZ, a.s.</v>
      </c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34</v>
      </c>
      <c r="J85" s="38" t="str">
        <f>E24</f>
        <v xml:space="preserve"> 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0"/>
      <c r="B87" s="181"/>
      <c r="C87" s="182" t="s">
        <v>156</v>
      </c>
      <c r="D87" s="183" t="s">
        <v>57</v>
      </c>
      <c r="E87" s="183" t="s">
        <v>53</v>
      </c>
      <c r="F87" s="183" t="s">
        <v>54</v>
      </c>
      <c r="G87" s="183" t="s">
        <v>157</v>
      </c>
      <c r="H87" s="183" t="s">
        <v>158</v>
      </c>
      <c r="I87" s="183" t="s">
        <v>159</v>
      </c>
      <c r="J87" s="183" t="s">
        <v>144</v>
      </c>
      <c r="K87" s="184" t="s">
        <v>160</v>
      </c>
      <c r="L87" s="185"/>
      <c r="M87" s="94" t="s">
        <v>19</v>
      </c>
      <c r="N87" s="95" t="s">
        <v>42</v>
      </c>
      <c r="O87" s="95" t="s">
        <v>161</v>
      </c>
      <c r="P87" s="95" t="s">
        <v>162</v>
      </c>
      <c r="Q87" s="95" t="s">
        <v>163</v>
      </c>
      <c r="R87" s="95" t="s">
        <v>164</v>
      </c>
      <c r="S87" s="95" t="s">
        <v>165</v>
      </c>
      <c r="T87" s="96" t="s">
        <v>166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0"/>
      <c r="B88" s="41"/>
      <c r="C88" s="101" t="s">
        <v>167</v>
      </c>
      <c r="D88" s="42"/>
      <c r="E88" s="42"/>
      <c r="F88" s="42"/>
      <c r="G88" s="42"/>
      <c r="H88" s="42"/>
      <c r="I88" s="42"/>
      <c r="J88" s="186">
        <f>BK88</f>
        <v>0</v>
      </c>
      <c r="K88" s="42"/>
      <c r="L88" s="46"/>
      <c r="M88" s="97"/>
      <c r="N88" s="187"/>
      <c r="O88" s="98"/>
      <c r="P88" s="188">
        <f>P89</f>
        <v>0</v>
      </c>
      <c r="Q88" s="98"/>
      <c r="R88" s="188">
        <f>R89</f>
        <v>6220.0679327500011</v>
      </c>
      <c r="S88" s="98"/>
      <c r="T88" s="189">
        <f>T89</f>
        <v>1446.335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71</v>
      </c>
      <c r="AU88" s="19" t="s">
        <v>145</v>
      </c>
      <c r="BK88" s="190">
        <f>BK89</f>
        <v>0</v>
      </c>
    </row>
    <row r="89" s="12" customFormat="1" ht="25.92" customHeight="1">
      <c r="A89" s="12"/>
      <c r="B89" s="191"/>
      <c r="C89" s="192"/>
      <c r="D89" s="193" t="s">
        <v>71</v>
      </c>
      <c r="E89" s="194" t="s">
        <v>168</v>
      </c>
      <c r="F89" s="194" t="s">
        <v>169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P90+P261+P319+P342+P441+P587+P649+P666</f>
        <v>0</v>
      </c>
      <c r="Q89" s="199"/>
      <c r="R89" s="200">
        <f>R90+R261+R319+R342+R441+R587+R649+R666</f>
        <v>6220.0679327500011</v>
      </c>
      <c r="S89" s="199"/>
      <c r="T89" s="201">
        <f>T90+T261+T319+T342+T441+T587+T649+T666</f>
        <v>1446.335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80</v>
      </c>
      <c r="AT89" s="203" t="s">
        <v>71</v>
      </c>
      <c r="AU89" s="203" t="s">
        <v>72</v>
      </c>
      <c r="AY89" s="202" t="s">
        <v>170</v>
      </c>
      <c r="BK89" s="204">
        <f>BK90+BK261+BK319+BK342+BK441+BK587+BK649+BK666</f>
        <v>0</v>
      </c>
    </row>
    <row r="90" s="12" customFormat="1" ht="22.8" customHeight="1">
      <c r="A90" s="12"/>
      <c r="B90" s="191"/>
      <c r="C90" s="192"/>
      <c r="D90" s="193" t="s">
        <v>71</v>
      </c>
      <c r="E90" s="205" t="s">
        <v>80</v>
      </c>
      <c r="F90" s="205" t="s">
        <v>171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SUM(P91:P260)</f>
        <v>0</v>
      </c>
      <c r="Q90" s="199"/>
      <c r="R90" s="200">
        <f>SUM(R91:R260)</f>
        <v>0.065594</v>
      </c>
      <c r="S90" s="199"/>
      <c r="T90" s="201">
        <f>SUM(T91:T260)</f>
        <v>1446.335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80</v>
      </c>
      <c r="AT90" s="203" t="s">
        <v>71</v>
      </c>
      <c r="AU90" s="203" t="s">
        <v>80</v>
      </c>
      <c r="AY90" s="202" t="s">
        <v>170</v>
      </c>
      <c r="BK90" s="204">
        <f>SUM(BK91:BK260)</f>
        <v>0</v>
      </c>
    </row>
    <row r="91" s="2" customFormat="1" ht="16.5" customHeight="1">
      <c r="A91" s="40"/>
      <c r="B91" s="41"/>
      <c r="C91" s="207" t="s">
        <v>80</v>
      </c>
      <c r="D91" s="207" t="s">
        <v>172</v>
      </c>
      <c r="E91" s="208" t="s">
        <v>173</v>
      </c>
      <c r="F91" s="209" t="s">
        <v>174</v>
      </c>
      <c r="G91" s="210" t="s">
        <v>90</v>
      </c>
      <c r="H91" s="211">
        <v>3921</v>
      </c>
      <c r="I91" s="212"/>
      <c r="J91" s="213">
        <f>ROUND(I91*H91,2)</f>
        <v>0</v>
      </c>
      <c r="K91" s="209" t="s">
        <v>175</v>
      </c>
      <c r="L91" s="46"/>
      <c r="M91" s="214" t="s">
        <v>19</v>
      </c>
      <c r="N91" s="215" t="s">
        <v>43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176</v>
      </c>
      <c r="AT91" s="218" t="s">
        <v>172</v>
      </c>
      <c r="AU91" s="218" t="s">
        <v>82</v>
      </c>
      <c r="AY91" s="19" t="s">
        <v>170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80</v>
      </c>
      <c r="BK91" s="219">
        <f>ROUND(I91*H91,2)</f>
        <v>0</v>
      </c>
      <c r="BL91" s="19" t="s">
        <v>176</v>
      </c>
      <c r="BM91" s="218" t="s">
        <v>177</v>
      </c>
    </row>
    <row r="92" s="2" customFormat="1">
      <c r="A92" s="40"/>
      <c r="B92" s="41"/>
      <c r="C92" s="42"/>
      <c r="D92" s="220" t="s">
        <v>178</v>
      </c>
      <c r="E92" s="42"/>
      <c r="F92" s="221" t="s">
        <v>179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178</v>
      </c>
      <c r="AU92" s="19" t="s">
        <v>82</v>
      </c>
    </row>
    <row r="93" s="13" customFormat="1">
      <c r="A93" s="13"/>
      <c r="B93" s="225"/>
      <c r="C93" s="226"/>
      <c r="D93" s="227" t="s">
        <v>180</v>
      </c>
      <c r="E93" s="228" t="s">
        <v>19</v>
      </c>
      <c r="F93" s="229" t="s">
        <v>114</v>
      </c>
      <c r="G93" s="226"/>
      <c r="H93" s="230">
        <v>3921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180</v>
      </c>
      <c r="AU93" s="236" t="s">
        <v>82</v>
      </c>
      <c r="AV93" s="13" t="s">
        <v>82</v>
      </c>
      <c r="AW93" s="13" t="s">
        <v>33</v>
      </c>
      <c r="AX93" s="13" t="s">
        <v>80</v>
      </c>
      <c r="AY93" s="236" t="s">
        <v>170</v>
      </c>
    </row>
    <row r="94" s="2" customFormat="1" ht="37.8" customHeight="1">
      <c r="A94" s="40"/>
      <c r="B94" s="41"/>
      <c r="C94" s="207" t="s">
        <v>82</v>
      </c>
      <c r="D94" s="207" t="s">
        <v>172</v>
      </c>
      <c r="E94" s="208" t="s">
        <v>181</v>
      </c>
      <c r="F94" s="209" t="s">
        <v>182</v>
      </c>
      <c r="G94" s="210" t="s">
        <v>90</v>
      </c>
      <c r="H94" s="211">
        <v>110</v>
      </c>
      <c r="I94" s="212"/>
      <c r="J94" s="213">
        <f>ROUND(I94*H94,2)</f>
        <v>0</v>
      </c>
      <c r="K94" s="209" t="s">
        <v>175</v>
      </c>
      <c r="L94" s="46"/>
      <c r="M94" s="214" t="s">
        <v>19</v>
      </c>
      <c r="N94" s="215" t="s">
        <v>43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0.22</v>
      </c>
      <c r="T94" s="217">
        <f>S94*H94</f>
        <v>24.199999999999999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176</v>
      </c>
      <c r="AT94" s="218" t="s">
        <v>172</v>
      </c>
      <c r="AU94" s="218" t="s">
        <v>82</v>
      </c>
      <c r="AY94" s="19" t="s">
        <v>170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80</v>
      </c>
      <c r="BK94" s="219">
        <f>ROUND(I94*H94,2)</f>
        <v>0</v>
      </c>
      <c r="BL94" s="19" t="s">
        <v>176</v>
      </c>
      <c r="BM94" s="218" t="s">
        <v>183</v>
      </c>
    </row>
    <row r="95" s="2" customFormat="1">
      <c r="A95" s="40"/>
      <c r="B95" s="41"/>
      <c r="C95" s="42"/>
      <c r="D95" s="220" t="s">
        <v>178</v>
      </c>
      <c r="E95" s="42"/>
      <c r="F95" s="221" t="s">
        <v>184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178</v>
      </c>
      <c r="AU95" s="19" t="s">
        <v>82</v>
      </c>
    </row>
    <row r="96" s="13" customFormat="1">
      <c r="A96" s="13"/>
      <c r="B96" s="225"/>
      <c r="C96" s="226"/>
      <c r="D96" s="227" t="s">
        <v>180</v>
      </c>
      <c r="E96" s="228" t="s">
        <v>19</v>
      </c>
      <c r="F96" s="229" t="s">
        <v>185</v>
      </c>
      <c r="G96" s="226"/>
      <c r="H96" s="230">
        <v>110</v>
      </c>
      <c r="I96" s="231"/>
      <c r="J96" s="226"/>
      <c r="K96" s="226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180</v>
      </c>
      <c r="AU96" s="236" t="s">
        <v>82</v>
      </c>
      <c r="AV96" s="13" t="s">
        <v>82</v>
      </c>
      <c r="AW96" s="13" t="s">
        <v>33</v>
      </c>
      <c r="AX96" s="13" t="s">
        <v>72</v>
      </c>
      <c r="AY96" s="236" t="s">
        <v>170</v>
      </c>
    </row>
    <row r="97" s="14" customFormat="1">
      <c r="A97" s="14"/>
      <c r="B97" s="237"/>
      <c r="C97" s="238"/>
      <c r="D97" s="227" t="s">
        <v>180</v>
      </c>
      <c r="E97" s="239" t="s">
        <v>19</v>
      </c>
      <c r="F97" s="240" t="s">
        <v>186</v>
      </c>
      <c r="G97" s="238"/>
      <c r="H97" s="241">
        <v>110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180</v>
      </c>
      <c r="AU97" s="247" t="s">
        <v>82</v>
      </c>
      <c r="AV97" s="14" t="s">
        <v>176</v>
      </c>
      <c r="AW97" s="14" t="s">
        <v>33</v>
      </c>
      <c r="AX97" s="14" t="s">
        <v>80</v>
      </c>
      <c r="AY97" s="247" t="s">
        <v>170</v>
      </c>
    </row>
    <row r="98" s="2" customFormat="1" ht="37.8" customHeight="1">
      <c r="A98" s="40"/>
      <c r="B98" s="41"/>
      <c r="C98" s="207" t="s">
        <v>187</v>
      </c>
      <c r="D98" s="207" t="s">
        <v>172</v>
      </c>
      <c r="E98" s="208" t="s">
        <v>188</v>
      </c>
      <c r="F98" s="209" t="s">
        <v>189</v>
      </c>
      <c r="G98" s="210" t="s">
        <v>90</v>
      </c>
      <c r="H98" s="211">
        <v>8365.5</v>
      </c>
      <c r="I98" s="212"/>
      <c r="J98" s="213">
        <f>ROUND(I98*H98,2)</f>
        <v>0</v>
      </c>
      <c r="K98" s="209" t="s">
        <v>175</v>
      </c>
      <c r="L98" s="46"/>
      <c r="M98" s="214" t="s">
        <v>19</v>
      </c>
      <c r="N98" s="215" t="s">
        <v>43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0.17000000000000001</v>
      </c>
      <c r="T98" s="217">
        <f>S98*H98</f>
        <v>1422.135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176</v>
      </c>
      <c r="AT98" s="218" t="s">
        <v>172</v>
      </c>
      <c r="AU98" s="218" t="s">
        <v>82</v>
      </c>
      <c r="AY98" s="19" t="s">
        <v>170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80</v>
      </c>
      <c r="BK98" s="219">
        <f>ROUND(I98*H98,2)</f>
        <v>0</v>
      </c>
      <c r="BL98" s="19" t="s">
        <v>176</v>
      </c>
      <c r="BM98" s="218" t="s">
        <v>190</v>
      </c>
    </row>
    <row r="99" s="2" customFormat="1">
      <c r="A99" s="40"/>
      <c r="B99" s="41"/>
      <c r="C99" s="42"/>
      <c r="D99" s="220" t="s">
        <v>178</v>
      </c>
      <c r="E99" s="42"/>
      <c r="F99" s="221" t="s">
        <v>191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178</v>
      </c>
      <c r="AU99" s="19" t="s">
        <v>82</v>
      </c>
    </row>
    <row r="100" s="13" customFormat="1">
      <c r="A100" s="13"/>
      <c r="B100" s="225"/>
      <c r="C100" s="226"/>
      <c r="D100" s="227" t="s">
        <v>180</v>
      </c>
      <c r="E100" s="228" t="s">
        <v>92</v>
      </c>
      <c r="F100" s="229" t="s">
        <v>192</v>
      </c>
      <c r="G100" s="226"/>
      <c r="H100" s="230">
        <v>525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180</v>
      </c>
      <c r="AU100" s="236" t="s">
        <v>82</v>
      </c>
      <c r="AV100" s="13" t="s">
        <v>82</v>
      </c>
      <c r="AW100" s="13" t="s">
        <v>33</v>
      </c>
      <c r="AX100" s="13" t="s">
        <v>72</v>
      </c>
      <c r="AY100" s="236" t="s">
        <v>170</v>
      </c>
    </row>
    <row r="101" s="13" customFormat="1">
      <c r="A101" s="13"/>
      <c r="B101" s="225"/>
      <c r="C101" s="226"/>
      <c r="D101" s="227" t="s">
        <v>180</v>
      </c>
      <c r="E101" s="228" t="s">
        <v>95</v>
      </c>
      <c r="F101" s="229" t="s">
        <v>193</v>
      </c>
      <c r="G101" s="226"/>
      <c r="H101" s="230">
        <v>899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180</v>
      </c>
      <c r="AU101" s="236" t="s">
        <v>82</v>
      </c>
      <c r="AV101" s="13" t="s">
        <v>82</v>
      </c>
      <c r="AW101" s="13" t="s">
        <v>33</v>
      </c>
      <c r="AX101" s="13" t="s">
        <v>72</v>
      </c>
      <c r="AY101" s="236" t="s">
        <v>170</v>
      </c>
    </row>
    <row r="102" s="13" customFormat="1">
      <c r="A102" s="13"/>
      <c r="B102" s="225"/>
      <c r="C102" s="226"/>
      <c r="D102" s="227" t="s">
        <v>180</v>
      </c>
      <c r="E102" s="228" t="s">
        <v>97</v>
      </c>
      <c r="F102" s="229" t="s">
        <v>194</v>
      </c>
      <c r="G102" s="226"/>
      <c r="H102" s="230">
        <v>795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180</v>
      </c>
      <c r="AU102" s="236" t="s">
        <v>82</v>
      </c>
      <c r="AV102" s="13" t="s">
        <v>82</v>
      </c>
      <c r="AW102" s="13" t="s">
        <v>33</v>
      </c>
      <c r="AX102" s="13" t="s">
        <v>72</v>
      </c>
      <c r="AY102" s="236" t="s">
        <v>170</v>
      </c>
    </row>
    <row r="103" s="13" customFormat="1">
      <c r="A103" s="13"/>
      <c r="B103" s="225"/>
      <c r="C103" s="226"/>
      <c r="D103" s="227" t="s">
        <v>180</v>
      </c>
      <c r="E103" s="228" t="s">
        <v>99</v>
      </c>
      <c r="F103" s="229" t="s">
        <v>195</v>
      </c>
      <c r="G103" s="226"/>
      <c r="H103" s="230">
        <v>348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180</v>
      </c>
      <c r="AU103" s="236" t="s">
        <v>82</v>
      </c>
      <c r="AV103" s="13" t="s">
        <v>82</v>
      </c>
      <c r="AW103" s="13" t="s">
        <v>33</v>
      </c>
      <c r="AX103" s="13" t="s">
        <v>72</v>
      </c>
      <c r="AY103" s="236" t="s">
        <v>170</v>
      </c>
    </row>
    <row r="104" s="13" customFormat="1">
      <c r="A104" s="13"/>
      <c r="B104" s="225"/>
      <c r="C104" s="226"/>
      <c r="D104" s="227" t="s">
        <v>180</v>
      </c>
      <c r="E104" s="228" t="s">
        <v>101</v>
      </c>
      <c r="F104" s="229" t="s">
        <v>196</v>
      </c>
      <c r="G104" s="226"/>
      <c r="H104" s="230">
        <v>478.5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180</v>
      </c>
      <c r="AU104" s="236" t="s">
        <v>82</v>
      </c>
      <c r="AV104" s="13" t="s">
        <v>82</v>
      </c>
      <c r="AW104" s="13" t="s">
        <v>33</v>
      </c>
      <c r="AX104" s="13" t="s">
        <v>72</v>
      </c>
      <c r="AY104" s="236" t="s">
        <v>170</v>
      </c>
    </row>
    <row r="105" s="13" customFormat="1">
      <c r="A105" s="13"/>
      <c r="B105" s="225"/>
      <c r="C105" s="226"/>
      <c r="D105" s="227" t="s">
        <v>180</v>
      </c>
      <c r="E105" s="228" t="s">
        <v>104</v>
      </c>
      <c r="F105" s="229" t="s">
        <v>197</v>
      </c>
      <c r="G105" s="226"/>
      <c r="H105" s="230">
        <v>534</v>
      </c>
      <c r="I105" s="231"/>
      <c r="J105" s="226"/>
      <c r="K105" s="226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180</v>
      </c>
      <c r="AU105" s="236" t="s">
        <v>82</v>
      </c>
      <c r="AV105" s="13" t="s">
        <v>82</v>
      </c>
      <c r="AW105" s="13" t="s">
        <v>33</v>
      </c>
      <c r="AX105" s="13" t="s">
        <v>72</v>
      </c>
      <c r="AY105" s="236" t="s">
        <v>170</v>
      </c>
    </row>
    <row r="106" s="14" customFormat="1">
      <c r="A106" s="14"/>
      <c r="B106" s="237"/>
      <c r="C106" s="238"/>
      <c r="D106" s="227" t="s">
        <v>180</v>
      </c>
      <c r="E106" s="239" t="s">
        <v>198</v>
      </c>
      <c r="F106" s="240" t="s">
        <v>186</v>
      </c>
      <c r="G106" s="238"/>
      <c r="H106" s="241">
        <v>3579.5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180</v>
      </c>
      <c r="AU106" s="247" t="s">
        <v>82</v>
      </c>
      <c r="AV106" s="14" t="s">
        <v>176</v>
      </c>
      <c r="AW106" s="14" t="s">
        <v>33</v>
      </c>
      <c r="AX106" s="14" t="s">
        <v>72</v>
      </c>
      <c r="AY106" s="247" t="s">
        <v>170</v>
      </c>
    </row>
    <row r="107" s="13" customFormat="1">
      <c r="A107" s="13"/>
      <c r="B107" s="225"/>
      <c r="C107" s="226"/>
      <c r="D107" s="227" t="s">
        <v>180</v>
      </c>
      <c r="E107" s="228" t="s">
        <v>19</v>
      </c>
      <c r="F107" s="229" t="s">
        <v>199</v>
      </c>
      <c r="G107" s="226"/>
      <c r="H107" s="230">
        <v>8365.5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180</v>
      </c>
      <c r="AU107" s="236" t="s">
        <v>82</v>
      </c>
      <c r="AV107" s="13" t="s">
        <v>82</v>
      </c>
      <c r="AW107" s="13" t="s">
        <v>33</v>
      </c>
      <c r="AX107" s="13" t="s">
        <v>72</v>
      </c>
      <c r="AY107" s="236" t="s">
        <v>170</v>
      </c>
    </row>
    <row r="108" s="14" customFormat="1">
      <c r="A108" s="14"/>
      <c r="B108" s="237"/>
      <c r="C108" s="238"/>
      <c r="D108" s="227" t="s">
        <v>180</v>
      </c>
      <c r="E108" s="239" t="s">
        <v>19</v>
      </c>
      <c r="F108" s="240" t="s">
        <v>186</v>
      </c>
      <c r="G108" s="238"/>
      <c r="H108" s="241">
        <v>8365.5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180</v>
      </c>
      <c r="AU108" s="247" t="s">
        <v>82</v>
      </c>
      <c r="AV108" s="14" t="s">
        <v>176</v>
      </c>
      <c r="AW108" s="14" t="s">
        <v>33</v>
      </c>
      <c r="AX108" s="14" t="s">
        <v>80</v>
      </c>
      <c r="AY108" s="247" t="s">
        <v>170</v>
      </c>
    </row>
    <row r="109" s="2" customFormat="1" ht="16.5" customHeight="1">
      <c r="A109" s="40"/>
      <c r="B109" s="41"/>
      <c r="C109" s="207" t="s">
        <v>176</v>
      </c>
      <c r="D109" s="207" t="s">
        <v>172</v>
      </c>
      <c r="E109" s="208" t="s">
        <v>200</v>
      </c>
      <c r="F109" s="209" t="s">
        <v>201</v>
      </c>
      <c r="G109" s="210" t="s">
        <v>202</v>
      </c>
      <c r="H109" s="211">
        <v>1</v>
      </c>
      <c r="I109" s="212"/>
      <c r="J109" s="213">
        <f>ROUND(I109*H109,2)</f>
        <v>0</v>
      </c>
      <c r="K109" s="209" t="s">
        <v>19</v>
      </c>
      <c r="L109" s="46"/>
      <c r="M109" s="214" t="s">
        <v>19</v>
      </c>
      <c r="N109" s="215" t="s">
        <v>43</v>
      </c>
      <c r="O109" s="86"/>
      <c r="P109" s="216">
        <f>O109*H109</f>
        <v>0</v>
      </c>
      <c r="Q109" s="216">
        <v>0.026980000000000001</v>
      </c>
      <c r="R109" s="216">
        <f>Q109*H109</f>
        <v>0.026980000000000001</v>
      </c>
      <c r="S109" s="216">
        <v>0</v>
      </c>
      <c r="T109" s="21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8" t="s">
        <v>176</v>
      </c>
      <c r="AT109" s="218" t="s">
        <v>172</v>
      </c>
      <c r="AU109" s="218" t="s">
        <v>82</v>
      </c>
      <c r="AY109" s="19" t="s">
        <v>170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80</v>
      </c>
      <c r="BK109" s="219">
        <f>ROUND(I109*H109,2)</f>
        <v>0</v>
      </c>
      <c r="BL109" s="19" t="s">
        <v>176</v>
      </c>
      <c r="BM109" s="218" t="s">
        <v>203</v>
      </c>
    </row>
    <row r="110" s="2" customFormat="1">
      <c r="A110" s="40"/>
      <c r="B110" s="41"/>
      <c r="C110" s="42"/>
      <c r="D110" s="227" t="s">
        <v>204</v>
      </c>
      <c r="E110" s="42"/>
      <c r="F110" s="248" t="s">
        <v>205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204</v>
      </c>
      <c r="AU110" s="19" t="s">
        <v>82</v>
      </c>
    </row>
    <row r="111" s="13" customFormat="1">
      <c r="A111" s="13"/>
      <c r="B111" s="225"/>
      <c r="C111" s="226"/>
      <c r="D111" s="227" t="s">
        <v>180</v>
      </c>
      <c r="E111" s="228" t="s">
        <v>19</v>
      </c>
      <c r="F111" s="229" t="s">
        <v>80</v>
      </c>
      <c r="G111" s="226"/>
      <c r="H111" s="230">
        <v>1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180</v>
      </c>
      <c r="AU111" s="236" t="s">
        <v>82</v>
      </c>
      <c r="AV111" s="13" t="s">
        <v>82</v>
      </c>
      <c r="AW111" s="13" t="s">
        <v>33</v>
      </c>
      <c r="AX111" s="13" t="s">
        <v>80</v>
      </c>
      <c r="AY111" s="236" t="s">
        <v>170</v>
      </c>
    </row>
    <row r="112" s="2" customFormat="1" ht="16.5" customHeight="1">
      <c r="A112" s="40"/>
      <c r="B112" s="41"/>
      <c r="C112" s="207" t="s">
        <v>206</v>
      </c>
      <c r="D112" s="207" t="s">
        <v>172</v>
      </c>
      <c r="E112" s="208" t="s">
        <v>207</v>
      </c>
      <c r="F112" s="209" t="s">
        <v>208</v>
      </c>
      <c r="G112" s="210" t="s">
        <v>90</v>
      </c>
      <c r="H112" s="211">
        <v>3921</v>
      </c>
      <c r="I112" s="212"/>
      <c r="J112" s="213">
        <f>ROUND(I112*H112,2)</f>
        <v>0</v>
      </c>
      <c r="K112" s="209" t="s">
        <v>175</v>
      </c>
      <c r="L112" s="46"/>
      <c r="M112" s="214" t="s">
        <v>19</v>
      </c>
      <c r="N112" s="215" t="s">
        <v>43</v>
      </c>
      <c r="O112" s="86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176</v>
      </c>
      <c r="AT112" s="218" t="s">
        <v>172</v>
      </c>
      <c r="AU112" s="218" t="s">
        <v>82</v>
      </c>
      <c r="AY112" s="19" t="s">
        <v>170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80</v>
      </c>
      <c r="BK112" s="219">
        <f>ROUND(I112*H112,2)</f>
        <v>0</v>
      </c>
      <c r="BL112" s="19" t="s">
        <v>176</v>
      </c>
      <c r="BM112" s="218" t="s">
        <v>209</v>
      </c>
    </row>
    <row r="113" s="2" customFormat="1">
      <c r="A113" s="40"/>
      <c r="B113" s="41"/>
      <c r="C113" s="42"/>
      <c r="D113" s="220" t="s">
        <v>178</v>
      </c>
      <c r="E113" s="42"/>
      <c r="F113" s="221" t="s">
        <v>210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178</v>
      </c>
      <c r="AU113" s="19" t="s">
        <v>82</v>
      </c>
    </row>
    <row r="114" s="13" customFormat="1">
      <c r="A114" s="13"/>
      <c r="B114" s="225"/>
      <c r="C114" s="226"/>
      <c r="D114" s="227" t="s">
        <v>180</v>
      </c>
      <c r="E114" s="228" t="s">
        <v>114</v>
      </c>
      <c r="F114" s="229" t="s">
        <v>211</v>
      </c>
      <c r="G114" s="226"/>
      <c r="H114" s="230">
        <v>3921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180</v>
      </c>
      <c r="AU114" s="236" t="s">
        <v>82</v>
      </c>
      <c r="AV114" s="13" t="s">
        <v>82</v>
      </c>
      <c r="AW114" s="13" t="s">
        <v>33</v>
      </c>
      <c r="AX114" s="13" t="s">
        <v>80</v>
      </c>
      <c r="AY114" s="236" t="s">
        <v>170</v>
      </c>
    </row>
    <row r="115" s="2" customFormat="1" ht="24.15" customHeight="1">
      <c r="A115" s="40"/>
      <c r="B115" s="41"/>
      <c r="C115" s="207" t="s">
        <v>212</v>
      </c>
      <c r="D115" s="207" t="s">
        <v>172</v>
      </c>
      <c r="E115" s="208" t="s">
        <v>213</v>
      </c>
      <c r="F115" s="209" t="s">
        <v>214</v>
      </c>
      <c r="G115" s="210" t="s">
        <v>108</v>
      </c>
      <c r="H115" s="211">
        <v>948.77499999999998</v>
      </c>
      <c r="I115" s="212"/>
      <c r="J115" s="213">
        <f>ROUND(I115*H115,2)</f>
        <v>0</v>
      </c>
      <c r="K115" s="209" t="s">
        <v>175</v>
      </c>
      <c r="L115" s="46"/>
      <c r="M115" s="214" t="s">
        <v>19</v>
      </c>
      <c r="N115" s="215" t="s">
        <v>43</v>
      </c>
      <c r="O115" s="86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176</v>
      </c>
      <c r="AT115" s="218" t="s">
        <v>172</v>
      </c>
      <c r="AU115" s="218" t="s">
        <v>82</v>
      </c>
      <c r="AY115" s="19" t="s">
        <v>170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80</v>
      </c>
      <c r="BK115" s="219">
        <f>ROUND(I115*H115,2)</f>
        <v>0</v>
      </c>
      <c r="BL115" s="19" t="s">
        <v>176</v>
      </c>
      <c r="BM115" s="218" t="s">
        <v>215</v>
      </c>
    </row>
    <row r="116" s="2" customFormat="1">
      <c r="A116" s="40"/>
      <c r="B116" s="41"/>
      <c r="C116" s="42"/>
      <c r="D116" s="220" t="s">
        <v>178</v>
      </c>
      <c r="E116" s="42"/>
      <c r="F116" s="221" t="s">
        <v>216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178</v>
      </c>
      <c r="AU116" s="19" t="s">
        <v>82</v>
      </c>
    </row>
    <row r="117" s="13" customFormat="1">
      <c r="A117" s="13"/>
      <c r="B117" s="225"/>
      <c r="C117" s="226"/>
      <c r="D117" s="227" t="s">
        <v>180</v>
      </c>
      <c r="E117" s="228" t="s">
        <v>19</v>
      </c>
      <c r="F117" s="229" t="s">
        <v>217</v>
      </c>
      <c r="G117" s="226"/>
      <c r="H117" s="230">
        <v>1678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180</v>
      </c>
      <c r="AU117" s="236" t="s">
        <v>82</v>
      </c>
      <c r="AV117" s="13" t="s">
        <v>82</v>
      </c>
      <c r="AW117" s="13" t="s">
        <v>33</v>
      </c>
      <c r="AX117" s="13" t="s">
        <v>72</v>
      </c>
      <c r="AY117" s="236" t="s">
        <v>170</v>
      </c>
    </row>
    <row r="118" s="13" customFormat="1">
      <c r="A118" s="13"/>
      <c r="B118" s="225"/>
      <c r="C118" s="226"/>
      <c r="D118" s="227" t="s">
        <v>180</v>
      </c>
      <c r="E118" s="228" t="s">
        <v>19</v>
      </c>
      <c r="F118" s="229" t="s">
        <v>218</v>
      </c>
      <c r="G118" s="226"/>
      <c r="H118" s="230">
        <v>-729.22500000000002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180</v>
      </c>
      <c r="AU118" s="236" t="s">
        <v>82</v>
      </c>
      <c r="AV118" s="13" t="s">
        <v>82</v>
      </c>
      <c r="AW118" s="13" t="s">
        <v>33</v>
      </c>
      <c r="AX118" s="13" t="s">
        <v>72</v>
      </c>
      <c r="AY118" s="236" t="s">
        <v>170</v>
      </c>
    </row>
    <row r="119" s="14" customFormat="1">
      <c r="A119" s="14"/>
      <c r="B119" s="237"/>
      <c r="C119" s="238"/>
      <c r="D119" s="227" t="s">
        <v>180</v>
      </c>
      <c r="E119" s="239" t="s">
        <v>134</v>
      </c>
      <c r="F119" s="240" t="s">
        <v>186</v>
      </c>
      <c r="G119" s="238"/>
      <c r="H119" s="241">
        <v>948.77499999999998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180</v>
      </c>
      <c r="AU119" s="247" t="s">
        <v>82</v>
      </c>
      <c r="AV119" s="14" t="s">
        <v>176</v>
      </c>
      <c r="AW119" s="14" t="s">
        <v>33</v>
      </c>
      <c r="AX119" s="14" t="s">
        <v>80</v>
      </c>
      <c r="AY119" s="247" t="s">
        <v>170</v>
      </c>
    </row>
    <row r="120" s="2" customFormat="1" ht="24.15" customHeight="1">
      <c r="A120" s="40"/>
      <c r="B120" s="41"/>
      <c r="C120" s="207" t="s">
        <v>219</v>
      </c>
      <c r="D120" s="207" t="s">
        <v>172</v>
      </c>
      <c r="E120" s="208" t="s">
        <v>220</v>
      </c>
      <c r="F120" s="209" t="s">
        <v>221</v>
      </c>
      <c r="G120" s="210" t="s">
        <v>108</v>
      </c>
      <c r="H120" s="211">
        <v>3.9199999999999999</v>
      </c>
      <c r="I120" s="212"/>
      <c r="J120" s="213">
        <f>ROUND(I120*H120,2)</f>
        <v>0</v>
      </c>
      <c r="K120" s="209" t="s">
        <v>175</v>
      </c>
      <c r="L120" s="46"/>
      <c r="M120" s="214" t="s">
        <v>19</v>
      </c>
      <c r="N120" s="215" t="s">
        <v>43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176</v>
      </c>
      <c r="AT120" s="218" t="s">
        <v>172</v>
      </c>
      <c r="AU120" s="218" t="s">
        <v>82</v>
      </c>
      <c r="AY120" s="19" t="s">
        <v>170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80</v>
      </c>
      <c r="BK120" s="219">
        <f>ROUND(I120*H120,2)</f>
        <v>0</v>
      </c>
      <c r="BL120" s="19" t="s">
        <v>176</v>
      </c>
      <c r="BM120" s="218" t="s">
        <v>222</v>
      </c>
    </row>
    <row r="121" s="2" customFormat="1">
      <c r="A121" s="40"/>
      <c r="B121" s="41"/>
      <c r="C121" s="42"/>
      <c r="D121" s="220" t="s">
        <v>178</v>
      </c>
      <c r="E121" s="42"/>
      <c r="F121" s="221" t="s">
        <v>223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178</v>
      </c>
      <c r="AU121" s="19" t="s">
        <v>82</v>
      </c>
    </row>
    <row r="122" s="13" customFormat="1">
      <c r="A122" s="13"/>
      <c r="B122" s="225"/>
      <c r="C122" s="226"/>
      <c r="D122" s="227" t="s">
        <v>180</v>
      </c>
      <c r="E122" s="228" t="s">
        <v>19</v>
      </c>
      <c r="F122" s="229" t="s">
        <v>224</v>
      </c>
      <c r="G122" s="226"/>
      <c r="H122" s="230">
        <v>3.9199999999999999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180</v>
      </c>
      <c r="AU122" s="236" t="s">
        <v>82</v>
      </c>
      <c r="AV122" s="13" t="s">
        <v>82</v>
      </c>
      <c r="AW122" s="13" t="s">
        <v>33</v>
      </c>
      <c r="AX122" s="13" t="s">
        <v>80</v>
      </c>
      <c r="AY122" s="236" t="s">
        <v>170</v>
      </c>
    </row>
    <row r="123" s="2" customFormat="1" ht="24.15" customHeight="1">
      <c r="A123" s="40"/>
      <c r="B123" s="41"/>
      <c r="C123" s="207" t="s">
        <v>225</v>
      </c>
      <c r="D123" s="207" t="s">
        <v>172</v>
      </c>
      <c r="E123" s="208" t="s">
        <v>226</v>
      </c>
      <c r="F123" s="209" t="s">
        <v>227</v>
      </c>
      <c r="G123" s="210" t="s">
        <v>108</v>
      </c>
      <c r="H123" s="211">
        <v>166.018</v>
      </c>
      <c r="I123" s="212"/>
      <c r="J123" s="213">
        <f>ROUND(I123*H123,2)</f>
        <v>0</v>
      </c>
      <c r="K123" s="209" t="s">
        <v>175</v>
      </c>
      <c r="L123" s="46"/>
      <c r="M123" s="214" t="s">
        <v>19</v>
      </c>
      <c r="N123" s="215" t="s">
        <v>43</v>
      </c>
      <c r="O123" s="86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176</v>
      </c>
      <c r="AT123" s="218" t="s">
        <v>172</v>
      </c>
      <c r="AU123" s="218" t="s">
        <v>82</v>
      </c>
      <c r="AY123" s="19" t="s">
        <v>170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80</v>
      </c>
      <c r="BK123" s="219">
        <f>ROUND(I123*H123,2)</f>
        <v>0</v>
      </c>
      <c r="BL123" s="19" t="s">
        <v>176</v>
      </c>
      <c r="BM123" s="218" t="s">
        <v>228</v>
      </c>
    </row>
    <row r="124" s="2" customFormat="1">
      <c r="A124" s="40"/>
      <c r="B124" s="41"/>
      <c r="C124" s="42"/>
      <c r="D124" s="220" t="s">
        <v>178</v>
      </c>
      <c r="E124" s="42"/>
      <c r="F124" s="221" t="s">
        <v>229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178</v>
      </c>
      <c r="AU124" s="19" t="s">
        <v>82</v>
      </c>
    </row>
    <row r="125" s="15" customFormat="1">
      <c r="A125" s="15"/>
      <c r="B125" s="249"/>
      <c r="C125" s="250"/>
      <c r="D125" s="227" t="s">
        <v>180</v>
      </c>
      <c r="E125" s="251" t="s">
        <v>19</v>
      </c>
      <c r="F125" s="252" t="s">
        <v>230</v>
      </c>
      <c r="G125" s="250"/>
      <c r="H125" s="251" t="s">
        <v>19</v>
      </c>
      <c r="I125" s="253"/>
      <c r="J125" s="250"/>
      <c r="K125" s="250"/>
      <c r="L125" s="254"/>
      <c r="M125" s="255"/>
      <c r="N125" s="256"/>
      <c r="O125" s="256"/>
      <c r="P125" s="256"/>
      <c r="Q125" s="256"/>
      <c r="R125" s="256"/>
      <c r="S125" s="256"/>
      <c r="T125" s="25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8" t="s">
        <v>180</v>
      </c>
      <c r="AU125" s="258" t="s">
        <v>82</v>
      </c>
      <c r="AV125" s="15" t="s">
        <v>80</v>
      </c>
      <c r="AW125" s="15" t="s">
        <v>33</v>
      </c>
      <c r="AX125" s="15" t="s">
        <v>72</v>
      </c>
      <c r="AY125" s="258" t="s">
        <v>170</v>
      </c>
    </row>
    <row r="126" s="13" customFormat="1">
      <c r="A126" s="13"/>
      <c r="B126" s="225"/>
      <c r="C126" s="226"/>
      <c r="D126" s="227" t="s">
        <v>180</v>
      </c>
      <c r="E126" s="228" t="s">
        <v>19</v>
      </c>
      <c r="F126" s="229" t="s">
        <v>231</v>
      </c>
      <c r="G126" s="226"/>
      <c r="H126" s="230">
        <v>8.3200000000000003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180</v>
      </c>
      <c r="AU126" s="236" t="s">
        <v>82</v>
      </c>
      <c r="AV126" s="13" t="s">
        <v>82</v>
      </c>
      <c r="AW126" s="13" t="s">
        <v>33</v>
      </c>
      <c r="AX126" s="13" t="s">
        <v>72</v>
      </c>
      <c r="AY126" s="236" t="s">
        <v>170</v>
      </c>
    </row>
    <row r="127" s="13" customFormat="1">
      <c r="A127" s="13"/>
      <c r="B127" s="225"/>
      <c r="C127" s="226"/>
      <c r="D127" s="227" t="s">
        <v>180</v>
      </c>
      <c r="E127" s="228" t="s">
        <v>19</v>
      </c>
      <c r="F127" s="229" t="s">
        <v>232</v>
      </c>
      <c r="G127" s="226"/>
      <c r="H127" s="230">
        <v>18.972999999999999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180</v>
      </c>
      <c r="AU127" s="236" t="s">
        <v>82</v>
      </c>
      <c r="AV127" s="13" t="s">
        <v>82</v>
      </c>
      <c r="AW127" s="13" t="s">
        <v>33</v>
      </c>
      <c r="AX127" s="13" t="s">
        <v>72</v>
      </c>
      <c r="AY127" s="236" t="s">
        <v>170</v>
      </c>
    </row>
    <row r="128" s="13" customFormat="1">
      <c r="A128" s="13"/>
      <c r="B128" s="225"/>
      <c r="C128" s="226"/>
      <c r="D128" s="227" t="s">
        <v>180</v>
      </c>
      <c r="E128" s="228" t="s">
        <v>19</v>
      </c>
      <c r="F128" s="229" t="s">
        <v>233</v>
      </c>
      <c r="G128" s="226"/>
      <c r="H128" s="230">
        <v>4.524</v>
      </c>
      <c r="I128" s="231"/>
      <c r="J128" s="226"/>
      <c r="K128" s="226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180</v>
      </c>
      <c r="AU128" s="236" t="s">
        <v>82</v>
      </c>
      <c r="AV128" s="13" t="s">
        <v>82</v>
      </c>
      <c r="AW128" s="13" t="s">
        <v>33</v>
      </c>
      <c r="AX128" s="13" t="s">
        <v>72</v>
      </c>
      <c r="AY128" s="236" t="s">
        <v>170</v>
      </c>
    </row>
    <row r="129" s="16" customFormat="1">
      <c r="A129" s="16"/>
      <c r="B129" s="259"/>
      <c r="C129" s="260"/>
      <c r="D129" s="227" t="s">
        <v>180</v>
      </c>
      <c r="E129" s="261" t="s">
        <v>19</v>
      </c>
      <c r="F129" s="262" t="s">
        <v>234</v>
      </c>
      <c r="G129" s="260"/>
      <c r="H129" s="263">
        <v>31.817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69" t="s">
        <v>180</v>
      </c>
      <c r="AU129" s="269" t="s">
        <v>82</v>
      </c>
      <c r="AV129" s="16" t="s">
        <v>187</v>
      </c>
      <c r="AW129" s="16" t="s">
        <v>33</v>
      </c>
      <c r="AX129" s="16" t="s">
        <v>72</v>
      </c>
      <c r="AY129" s="269" t="s">
        <v>170</v>
      </c>
    </row>
    <row r="130" s="15" customFormat="1">
      <c r="A130" s="15"/>
      <c r="B130" s="249"/>
      <c r="C130" s="250"/>
      <c r="D130" s="227" t="s">
        <v>180</v>
      </c>
      <c r="E130" s="251" t="s">
        <v>19</v>
      </c>
      <c r="F130" s="252" t="s">
        <v>235</v>
      </c>
      <c r="G130" s="250"/>
      <c r="H130" s="251" t="s">
        <v>19</v>
      </c>
      <c r="I130" s="253"/>
      <c r="J130" s="250"/>
      <c r="K130" s="250"/>
      <c r="L130" s="254"/>
      <c r="M130" s="255"/>
      <c r="N130" s="256"/>
      <c r="O130" s="256"/>
      <c r="P130" s="256"/>
      <c r="Q130" s="256"/>
      <c r="R130" s="256"/>
      <c r="S130" s="256"/>
      <c r="T130" s="257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8" t="s">
        <v>180</v>
      </c>
      <c r="AU130" s="258" t="s">
        <v>82</v>
      </c>
      <c r="AV130" s="15" t="s">
        <v>80</v>
      </c>
      <c r="AW130" s="15" t="s">
        <v>33</v>
      </c>
      <c r="AX130" s="15" t="s">
        <v>72</v>
      </c>
      <c r="AY130" s="258" t="s">
        <v>170</v>
      </c>
    </row>
    <row r="131" s="13" customFormat="1">
      <c r="A131" s="13"/>
      <c r="B131" s="225"/>
      <c r="C131" s="226"/>
      <c r="D131" s="227" t="s">
        <v>180</v>
      </c>
      <c r="E131" s="228" t="s">
        <v>19</v>
      </c>
      <c r="F131" s="229" t="s">
        <v>236</v>
      </c>
      <c r="G131" s="226"/>
      <c r="H131" s="230">
        <v>47.024999999999999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180</v>
      </c>
      <c r="AU131" s="236" t="s">
        <v>82</v>
      </c>
      <c r="AV131" s="13" t="s">
        <v>82</v>
      </c>
      <c r="AW131" s="13" t="s">
        <v>33</v>
      </c>
      <c r="AX131" s="13" t="s">
        <v>72</v>
      </c>
      <c r="AY131" s="236" t="s">
        <v>170</v>
      </c>
    </row>
    <row r="132" s="13" customFormat="1">
      <c r="A132" s="13"/>
      <c r="B132" s="225"/>
      <c r="C132" s="226"/>
      <c r="D132" s="227" t="s">
        <v>180</v>
      </c>
      <c r="E132" s="228" t="s">
        <v>19</v>
      </c>
      <c r="F132" s="229" t="s">
        <v>237</v>
      </c>
      <c r="G132" s="226"/>
      <c r="H132" s="230">
        <v>49.140000000000001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180</v>
      </c>
      <c r="AU132" s="236" t="s">
        <v>82</v>
      </c>
      <c r="AV132" s="13" t="s">
        <v>82</v>
      </c>
      <c r="AW132" s="13" t="s">
        <v>33</v>
      </c>
      <c r="AX132" s="13" t="s">
        <v>72</v>
      </c>
      <c r="AY132" s="236" t="s">
        <v>170</v>
      </c>
    </row>
    <row r="133" s="13" customFormat="1">
      <c r="A133" s="13"/>
      <c r="B133" s="225"/>
      <c r="C133" s="226"/>
      <c r="D133" s="227" t="s">
        <v>180</v>
      </c>
      <c r="E133" s="228" t="s">
        <v>19</v>
      </c>
      <c r="F133" s="229" t="s">
        <v>238</v>
      </c>
      <c r="G133" s="226"/>
      <c r="H133" s="230">
        <v>16.199999999999999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180</v>
      </c>
      <c r="AU133" s="236" t="s">
        <v>82</v>
      </c>
      <c r="AV133" s="13" t="s">
        <v>82</v>
      </c>
      <c r="AW133" s="13" t="s">
        <v>33</v>
      </c>
      <c r="AX133" s="13" t="s">
        <v>72</v>
      </c>
      <c r="AY133" s="236" t="s">
        <v>170</v>
      </c>
    </row>
    <row r="134" s="16" customFormat="1">
      <c r="A134" s="16"/>
      <c r="B134" s="259"/>
      <c r="C134" s="260"/>
      <c r="D134" s="227" t="s">
        <v>180</v>
      </c>
      <c r="E134" s="261" t="s">
        <v>19</v>
      </c>
      <c r="F134" s="262" t="s">
        <v>234</v>
      </c>
      <c r="G134" s="260"/>
      <c r="H134" s="263">
        <v>112.365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69" t="s">
        <v>180</v>
      </c>
      <c r="AU134" s="269" t="s">
        <v>82</v>
      </c>
      <c r="AV134" s="16" t="s">
        <v>187</v>
      </c>
      <c r="AW134" s="16" t="s">
        <v>33</v>
      </c>
      <c r="AX134" s="16" t="s">
        <v>72</v>
      </c>
      <c r="AY134" s="269" t="s">
        <v>170</v>
      </c>
    </row>
    <row r="135" s="15" customFormat="1">
      <c r="A135" s="15"/>
      <c r="B135" s="249"/>
      <c r="C135" s="250"/>
      <c r="D135" s="227" t="s">
        <v>180</v>
      </c>
      <c r="E135" s="251" t="s">
        <v>19</v>
      </c>
      <c r="F135" s="252" t="s">
        <v>239</v>
      </c>
      <c r="G135" s="250"/>
      <c r="H135" s="251" t="s">
        <v>19</v>
      </c>
      <c r="I135" s="253"/>
      <c r="J135" s="250"/>
      <c r="K135" s="250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180</v>
      </c>
      <c r="AU135" s="258" t="s">
        <v>82</v>
      </c>
      <c r="AV135" s="15" t="s">
        <v>80</v>
      </c>
      <c r="AW135" s="15" t="s">
        <v>33</v>
      </c>
      <c r="AX135" s="15" t="s">
        <v>72</v>
      </c>
      <c r="AY135" s="258" t="s">
        <v>170</v>
      </c>
    </row>
    <row r="136" s="13" customFormat="1">
      <c r="A136" s="13"/>
      <c r="B136" s="225"/>
      <c r="C136" s="226"/>
      <c r="D136" s="227" t="s">
        <v>180</v>
      </c>
      <c r="E136" s="228" t="s">
        <v>19</v>
      </c>
      <c r="F136" s="229" t="s">
        <v>240</v>
      </c>
      <c r="G136" s="226"/>
      <c r="H136" s="230">
        <v>17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180</v>
      </c>
      <c r="AU136" s="236" t="s">
        <v>82</v>
      </c>
      <c r="AV136" s="13" t="s">
        <v>82</v>
      </c>
      <c r="AW136" s="13" t="s">
        <v>33</v>
      </c>
      <c r="AX136" s="13" t="s">
        <v>72</v>
      </c>
      <c r="AY136" s="236" t="s">
        <v>170</v>
      </c>
    </row>
    <row r="137" s="13" customFormat="1">
      <c r="A137" s="13"/>
      <c r="B137" s="225"/>
      <c r="C137" s="226"/>
      <c r="D137" s="227" t="s">
        <v>180</v>
      </c>
      <c r="E137" s="228" t="s">
        <v>19</v>
      </c>
      <c r="F137" s="229" t="s">
        <v>241</v>
      </c>
      <c r="G137" s="226"/>
      <c r="H137" s="230">
        <v>4.8360000000000003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180</v>
      </c>
      <c r="AU137" s="236" t="s">
        <v>82</v>
      </c>
      <c r="AV137" s="13" t="s">
        <v>82</v>
      </c>
      <c r="AW137" s="13" t="s">
        <v>33</v>
      </c>
      <c r="AX137" s="13" t="s">
        <v>72</v>
      </c>
      <c r="AY137" s="236" t="s">
        <v>170</v>
      </c>
    </row>
    <row r="138" s="16" customFormat="1">
      <c r="A138" s="16"/>
      <c r="B138" s="259"/>
      <c r="C138" s="260"/>
      <c r="D138" s="227" t="s">
        <v>180</v>
      </c>
      <c r="E138" s="261" t="s">
        <v>19</v>
      </c>
      <c r="F138" s="262" t="s">
        <v>234</v>
      </c>
      <c r="G138" s="260"/>
      <c r="H138" s="263">
        <v>21.835999999999999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69" t="s">
        <v>180</v>
      </c>
      <c r="AU138" s="269" t="s">
        <v>82</v>
      </c>
      <c r="AV138" s="16" t="s">
        <v>187</v>
      </c>
      <c r="AW138" s="16" t="s">
        <v>33</v>
      </c>
      <c r="AX138" s="16" t="s">
        <v>72</v>
      </c>
      <c r="AY138" s="269" t="s">
        <v>170</v>
      </c>
    </row>
    <row r="139" s="14" customFormat="1">
      <c r="A139" s="14"/>
      <c r="B139" s="237"/>
      <c r="C139" s="238"/>
      <c r="D139" s="227" t="s">
        <v>180</v>
      </c>
      <c r="E139" s="239" t="s">
        <v>107</v>
      </c>
      <c r="F139" s="240" t="s">
        <v>186</v>
      </c>
      <c r="G139" s="238"/>
      <c r="H139" s="241">
        <v>166.018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180</v>
      </c>
      <c r="AU139" s="247" t="s">
        <v>82</v>
      </c>
      <c r="AV139" s="14" t="s">
        <v>176</v>
      </c>
      <c r="AW139" s="14" t="s">
        <v>33</v>
      </c>
      <c r="AX139" s="14" t="s">
        <v>80</v>
      </c>
      <c r="AY139" s="247" t="s">
        <v>170</v>
      </c>
    </row>
    <row r="140" s="2" customFormat="1" ht="24.15" customHeight="1">
      <c r="A140" s="40"/>
      <c r="B140" s="41"/>
      <c r="C140" s="207" t="s">
        <v>242</v>
      </c>
      <c r="D140" s="207" t="s">
        <v>172</v>
      </c>
      <c r="E140" s="208" t="s">
        <v>243</v>
      </c>
      <c r="F140" s="209" t="s">
        <v>244</v>
      </c>
      <c r="G140" s="210" t="s">
        <v>108</v>
      </c>
      <c r="H140" s="211">
        <v>3.9199999999999999</v>
      </c>
      <c r="I140" s="212"/>
      <c r="J140" s="213">
        <f>ROUND(I140*H140,2)</f>
        <v>0</v>
      </c>
      <c r="K140" s="209" t="s">
        <v>175</v>
      </c>
      <c r="L140" s="46"/>
      <c r="M140" s="214" t="s">
        <v>19</v>
      </c>
      <c r="N140" s="215" t="s">
        <v>43</v>
      </c>
      <c r="O140" s="86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8" t="s">
        <v>176</v>
      </c>
      <c r="AT140" s="218" t="s">
        <v>172</v>
      </c>
      <c r="AU140" s="218" t="s">
        <v>82</v>
      </c>
      <c r="AY140" s="19" t="s">
        <v>170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9" t="s">
        <v>80</v>
      </c>
      <c r="BK140" s="219">
        <f>ROUND(I140*H140,2)</f>
        <v>0</v>
      </c>
      <c r="BL140" s="19" t="s">
        <v>176</v>
      </c>
      <c r="BM140" s="218" t="s">
        <v>245</v>
      </c>
    </row>
    <row r="141" s="2" customFormat="1">
      <c r="A141" s="40"/>
      <c r="B141" s="41"/>
      <c r="C141" s="42"/>
      <c r="D141" s="220" t="s">
        <v>178</v>
      </c>
      <c r="E141" s="42"/>
      <c r="F141" s="221" t="s">
        <v>246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178</v>
      </c>
      <c r="AU141" s="19" t="s">
        <v>82</v>
      </c>
    </row>
    <row r="142" s="13" customFormat="1">
      <c r="A142" s="13"/>
      <c r="B142" s="225"/>
      <c r="C142" s="226"/>
      <c r="D142" s="227" t="s">
        <v>180</v>
      </c>
      <c r="E142" s="228" t="s">
        <v>19</v>
      </c>
      <c r="F142" s="229" t="s">
        <v>224</v>
      </c>
      <c r="G142" s="226"/>
      <c r="H142" s="230">
        <v>3.9199999999999999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180</v>
      </c>
      <c r="AU142" s="236" t="s">
        <v>82</v>
      </c>
      <c r="AV142" s="13" t="s">
        <v>82</v>
      </c>
      <c r="AW142" s="13" t="s">
        <v>33</v>
      </c>
      <c r="AX142" s="13" t="s">
        <v>72</v>
      </c>
      <c r="AY142" s="236" t="s">
        <v>170</v>
      </c>
    </row>
    <row r="143" s="14" customFormat="1">
      <c r="A143" s="14"/>
      <c r="B143" s="237"/>
      <c r="C143" s="238"/>
      <c r="D143" s="227" t="s">
        <v>180</v>
      </c>
      <c r="E143" s="239" t="s">
        <v>128</v>
      </c>
      <c r="F143" s="240" t="s">
        <v>186</v>
      </c>
      <c r="G143" s="238"/>
      <c r="H143" s="241">
        <v>3.9199999999999999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180</v>
      </c>
      <c r="AU143" s="247" t="s">
        <v>82</v>
      </c>
      <c r="AV143" s="14" t="s">
        <v>176</v>
      </c>
      <c r="AW143" s="14" t="s">
        <v>33</v>
      </c>
      <c r="AX143" s="14" t="s">
        <v>80</v>
      </c>
      <c r="AY143" s="247" t="s">
        <v>170</v>
      </c>
    </row>
    <row r="144" s="2" customFormat="1" ht="24.15" customHeight="1">
      <c r="A144" s="40"/>
      <c r="B144" s="41"/>
      <c r="C144" s="207" t="s">
        <v>247</v>
      </c>
      <c r="D144" s="207" t="s">
        <v>172</v>
      </c>
      <c r="E144" s="208" t="s">
        <v>248</v>
      </c>
      <c r="F144" s="209" t="s">
        <v>249</v>
      </c>
      <c r="G144" s="210" t="s">
        <v>108</v>
      </c>
      <c r="H144" s="211">
        <v>112.583</v>
      </c>
      <c r="I144" s="212"/>
      <c r="J144" s="213">
        <f>ROUND(I144*H144,2)</f>
        <v>0</v>
      </c>
      <c r="K144" s="209" t="s">
        <v>175</v>
      </c>
      <c r="L144" s="46"/>
      <c r="M144" s="214" t="s">
        <v>19</v>
      </c>
      <c r="N144" s="215" t="s">
        <v>43</v>
      </c>
      <c r="O144" s="86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176</v>
      </c>
      <c r="AT144" s="218" t="s">
        <v>172</v>
      </c>
      <c r="AU144" s="218" t="s">
        <v>82</v>
      </c>
      <c r="AY144" s="19" t="s">
        <v>170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80</v>
      </c>
      <c r="BK144" s="219">
        <f>ROUND(I144*H144,2)</f>
        <v>0</v>
      </c>
      <c r="BL144" s="19" t="s">
        <v>176</v>
      </c>
      <c r="BM144" s="218" t="s">
        <v>250</v>
      </c>
    </row>
    <row r="145" s="2" customFormat="1">
      <c r="A145" s="40"/>
      <c r="B145" s="41"/>
      <c r="C145" s="42"/>
      <c r="D145" s="220" t="s">
        <v>178</v>
      </c>
      <c r="E145" s="42"/>
      <c r="F145" s="221" t="s">
        <v>251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178</v>
      </c>
      <c r="AU145" s="19" t="s">
        <v>82</v>
      </c>
    </row>
    <row r="146" s="15" customFormat="1">
      <c r="A146" s="15"/>
      <c r="B146" s="249"/>
      <c r="C146" s="250"/>
      <c r="D146" s="227" t="s">
        <v>180</v>
      </c>
      <c r="E146" s="251" t="s">
        <v>19</v>
      </c>
      <c r="F146" s="252" t="s">
        <v>252</v>
      </c>
      <c r="G146" s="250"/>
      <c r="H146" s="251" t="s">
        <v>19</v>
      </c>
      <c r="I146" s="253"/>
      <c r="J146" s="250"/>
      <c r="K146" s="250"/>
      <c r="L146" s="254"/>
      <c r="M146" s="255"/>
      <c r="N146" s="256"/>
      <c r="O146" s="256"/>
      <c r="P146" s="256"/>
      <c r="Q146" s="256"/>
      <c r="R146" s="256"/>
      <c r="S146" s="256"/>
      <c r="T146" s="25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8" t="s">
        <v>180</v>
      </c>
      <c r="AU146" s="258" t="s">
        <v>82</v>
      </c>
      <c r="AV146" s="15" t="s">
        <v>80</v>
      </c>
      <c r="AW146" s="15" t="s">
        <v>33</v>
      </c>
      <c r="AX146" s="15" t="s">
        <v>72</v>
      </c>
      <c r="AY146" s="258" t="s">
        <v>170</v>
      </c>
    </row>
    <row r="147" s="13" customFormat="1">
      <c r="A147" s="13"/>
      <c r="B147" s="225"/>
      <c r="C147" s="226"/>
      <c r="D147" s="227" t="s">
        <v>180</v>
      </c>
      <c r="E147" s="228" t="s">
        <v>19</v>
      </c>
      <c r="F147" s="229" t="s">
        <v>253</v>
      </c>
      <c r="G147" s="226"/>
      <c r="H147" s="230">
        <v>0.95799999999999996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180</v>
      </c>
      <c r="AU147" s="236" t="s">
        <v>82</v>
      </c>
      <c r="AV147" s="13" t="s">
        <v>82</v>
      </c>
      <c r="AW147" s="13" t="s">
        <v>33</v>
      </c>
      <c r="AX147" s="13" t="s">
        <v>72</v>
      </c>
      <c r="AY147" s="236" t="s">
        <v>170</v>
      </c>
    </row>
    <row r="148" s="13" customFormat="1">
      <c r="A148" s="13"/>
      <c r="B148" s="225"/>
      <c r="C148" s="226"/>
      <c r="D148" s="227" t="s">
        <v>180</v>
      </c>
      <c r="E148" s="228" t="s">
        <v>19</v>
      </c>
      <c r="F148" s="229" t="s">
        <v>254</v>
      </c>
      <c r="G148" s="226"/>
      <c r="H148" s="230">
        <v>0.95799999999999996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180</v>
      </c>
      <c r="AU148" s="236" t="s">
        <v>82</v>
      </c>
      <c r="AV148" s="13" t="s">
        <v>82</v>
      </c>
      <c r="AW148" s="13" t="s">
        <v>33</v>
      </c>
      <c r="AX148" s="13" t="s">
        <v>72</v>
      </c>
      <c r="AY148" s="236" t="s">
        <v>170</v>
      </c>
    </row>
    <row r="149" s="13" customFormat="1">
      <c r="A149" s="13"/>
      <c r="B149" s="225"/>
      <c r="C149" s="226"/>
      <c r="D149" s="227" t="s">
        <v>180</v>
      </c>
      <c r="E149" s="228" t="s">
        <v>19</v>
      </c>
      <c r="F149" s="229" t="s">
        <v>255</v>
      </c>
      <c r="G149" s="226"/>
      <c r="H149" s="230">
        <v>0.95799999999999996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180</v>
      </c>
      <c r="AU149" s="236" t="s">
        <v>82</v>
      </c>
      <c r="AV149" s="13" t="s">
        <v>82</v>
      </c>
      <c r="AW149" s="13" t="s">
        <v>33</v>
      </c>
      <c r="AX149" s="13" t="s">
        <v>72</v>
      </c>
      <c r="AY149" s="236" t="s">
        <v>170</v>
      </c>
    </row>
    <row r="150" s="13" customFormat="1">
      <c r="A150" s="13"/>
      <c r="B150" s="225"/>
      <c r="C150" s="226"/>
      <c r="D150" s="227" t="s">
        <v>180</v>
      </c>
      <c r="E150" s="228" t="s">
        <v>19</v>
      </c>
      <c r="F150" s="229" t="s">
        <v>256</v>
      </c>
      <c r="G150" s="226"/>
      <c r="H150" s="230">
        <v>0.95799999999999996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180</v>
      </c>
      <c r="AU150" s="236" t="s">
        <v>82</v>
      </c>
      <c r="AV150" s="13" t="s">
        <v>82</v>
      </c>
      <c r="AW150" s="13" t="s">
        <v>33</v>
      </c>
      <c r="AX150" s="13" t="s">
        <v>72</v>
      </c>
      <c r="AY150" s="236" t="s">
        <v>170</v>
      </c>
    </row>
    <row r="151" s="13" customFormat="1">
      <c r="A151" s="13"/>
      <c r="B151" s="225"/>
      <c r="C151" s="226"/>
      <c r="D151" s="227" t="s">
        <v>180</v>
      </c>
      <c r="E151" s="228" t="s">
        <v>19</v>
      </c>
      <c r="F151" s="229" t="s">
        <v>257</v>
      </c>
      <c r="G151" s="226"/>
      <c r="H151" s="230">
        <v>0.95799999999999996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180</v>
      </c>
      <c r="AU151" s="236" t="s">
        <v>82</v>
      </c>
      <c r="AV151" s="13" t="s">
        <v>82</v>
      </c>
      <c r="AW151" s="13" t="s">
        <v>33</v>
      </c>
      <c r="AX151" s="13" t="s">
        <v>72</v>
      </c>
      <c r="AY151" s="236" t="s">
        <v>170</v>
      </c>
    </row>
    <row r="152" s="13" customFormat="1">
      <c r="A152" s="13"/>
      <c r="B152" s="225"/>
      <c r="C152" s="226"/>
      <c r="D152" s="227" t="s">
        <v>180</v>
      </c>
      <c r="E152" s="228" t="s">
        <v>19</v>
      </c>
      <c r="F152" s="229" t="s">
        <v>258</v>
      </c>
      <c r="G152" s="226"/>
      <c r="H152" s="230">
        <v>0.95799999999999996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180</v>
      </c>
      <c r="AU152" s="236" t="s">
        <v>82</v>
      </c>
      <c r="AV152" s="13" t="s">
        <v>82</v>
      </c>
      <c r="AW152" s="13" t="s">
        <v>33</v>
      </c>
      <c r="AX152" s="13" t="s">
        <v>72</v>
      </c>
      <c r="AY152" s="236" t="s">
        <v>170</v>
      </c>
    </row>
    <row r="153" s="13" customFormat="1">
      <c r="A153" s="13"/>
      <c r="B153" s="225"/>
      <c r="C153" s="226"/>
      <c r="D153" s="227" t="s">
        <v>180</v>
      </c>
      <c r="E153" s="228" t="s">
        <v>19</v>
      </c>
      <c r="F153" s="229" t="s">
        <v>259</v>
      </c>
      <c r="G153" s="226"/>
      <c r="H153" s="230">
        <v>0.95799999999999996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180</v>
      </c>
      <c r="AU153" s="236" t="s">
        <v>82</v>
      </c>
      <c r="AV153" s="13" t="s">
        <v>82</v>
      </c>
      <c r="AW153" s="13" t="s">
        <v>33</v>
      </c>
      <c r="AX153" s="13" t="s">
        <v>72</v>
      </c>
      <c r="AY153" s="236" t="s">
        <v>170</v>
      </c>
    </row>
    <row r="154" s="13" customFormat="1">
      <c r="A154" s="13"/>
      <c r="B154" s="225"/>
      <c r="C154" s="226"/>
      <c r="D154" s="227" t="s">
        <v>180</v>
      </c>
      <c r="E154" s="228" t="s">
        <v>19</v>
      </c>
      <c r="F154" s="229" t="s">
        <v>260</v>
      </c>
      <c r="G154" s="226"/>
      <c r="H154" s="230">
        <v>0.91300000000000003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180</v>
      </c>
      <c r="AU154" s="236" t="s">
        <v>82</v>
      </c>
      <c r="AV154" s="13" t="s">
        <v>82</v>
      </c>
      <c r="AW154" s="13" t="s">
        <v>33</v>
      </c>
      <c r="AX154" s="13" t="s">
        <v>72</v>
      </c>
      <c r="AY154" s="236" t="s">
        <v>170</v>
      </c>
    </row>
    <row r="155" s="13" customFormat="1">
      <c r="A155" s="13"/>
      <c r="B155" s="225"/>
      <c r="C155" s="226"/>
      <c r="D155" s="227" t="s">
        <v>180</v>
      </c>
      <c r="E155" s="228" t="s">
        <v>19</v>
      </c>
      <c r="F155" s="229" t="s">
        <v>261</v>
      </c>
      <c r="G155" s="226"/>
      <c r="H155" s="230">
        <v>0.91300000000000003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180</v>
      </c>
      <c r="AU155" s="236" t="s">
        <v>82</v>
      </c>
      <c r="AV155" s="13" t="s">
        <v>82</v>
      </c>
      <c r="AW155" s="13" t="s">
        <v>33</v>
      </c>
      <c r="AX155" s="13" t="s">
        <v>72</v>
      </c>
      <c r="AY155" s="236" t="s">
        <v>170</v>
      </c>
    </row>
    <row r="156" s="13" customFormat="1">
      <c r="A156" s="13"/>
      <c r="B156" s="225"/>
      <c r="C156" s="226"/>
      <c r="D156" s="227" t="s">
        <v>180</v>
      </c>
      <c r="E156" s="228" t="s">
        <v>19</v>
      </c>
      <c r="F156" s="229" t="s">
        <v>262</v>
      </c>
      <c r="G156" s="226"/>
      <c r="H156" s="230">
        <v>0.91300000000000003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180</v>
      </c>
      <c r="AU156" s="236" t="s">
        <v>82</v>
      </c>
      <c r="AV156" s="13" t="s">
        <v>82</v>
      </c>
      <c r="AW156" s="13" t="s">
        <v>33</v>
      </c>
      <c r="AX156" s="13" t="s">
        <v>72</v>
      </c>
      <c r="AY156" s="236" t="s">
        <v>170</v>
      </c>
    </row>
    <row r="157" s="13" customFormat="1">
      <c r="A157" s="13"/>
      <c r="B157" s="225"/>
      <c r="C157" s="226"/>
      <c r="D157" s="227" t="s">
        <v>180</v>
      </c>
      <c r="E157" s="228" t="s">
        <v>19</v>
      </c>
      <c r="F157" s="229" t="s">
        <v>263</v>
      </c>
      <c r="G157" s="226"/>
      <c r="H157" s="230">
        <v>0.91300000000000003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180</v>
      </c>
      <c r="AU157" s="236" t="s">
        <v>82</v>
      </c>
      <c r="AV157" s="13" t="s">
        <v>82</v>
      </c>
      <c r="AW157" s="13" t="s">
        <v>33</v>
      </c>
      <c r="AX157" s="13" t="s">
        <v>72</v>
      </c>
      <c r="AY157" s="236" t="s">
        <v>170</v>
      </c>
    </row>
    <row r="158" s="13" customFormat="1">
      <c r="A158" s="13"/>
      <c r="B158" s="225"/>
      <c r="C158" s="226"/>
      <c r="D158" s="227" t="s">
        <v>180</v>
      </c>
      <c r="E158" s="228" t="s">
        <v>19</v>
      </c>
      <c r="F158" s="229" t="s">
        <v>264</v>
      </c>
      <c r="G158" s="226"/>
      <c r="H158" s="230">
        <v>0.91300000000000003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180</v>
      </c>
      <c r="AU158" s="236" t="s">
        <v>82</v>
      </c>
      <c r="AV158" s="13" t="s">
        <v>82</v>
      </c>
      <c r="AW158" s="13" t="s">
        <v>33</v>
      </c>
      <c r="AX158" s="13" t="s">
        <v>72</v>
      </c>
      <c r="AY158" s="236" t="s">
        <v>170</v>
      </c>
    </row>
    <row r="159" s="13" customFormat="1">
      <c r="A159" s="13"/>
      <c r="B159" s="225"/>
      <c r="C159" s="226"/>
      <c r="D159" s="227" t="s">
        <v>180</v>
      </c>
      <c r="E159" s="228" t="s">
        <v>19</v>
      </c>
      <c r="F159" s="229" t="s">
        <v>265</v>
      </c>
      <c r="G159" s="226"/>
      <c r="H159" s="230">
        <v>0.91300000000000003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180</v>
      </c>
      <c r="AU159" s="236" t="s">
        <v>82</v>
      </c>
      <c r="AV159" s="13" t="s">
        <v>82</v>
      </c>
      <c r="AW159" s="13" t="s">
        <v>33</v>
      </c>
      <c r="AX159" s="13" t="s">
        <v>72</v>
      </c>
      <c r="AY159" s="236" t="s">
        <v>170</v>
      </c>
    </row>
    <row r="160" s="13" customFormat="1">
      <c r="A160" s="13"/>
      <c r="B160" s="225"/>
      <c r="C160" s="226"/>
      <c r="D160" s="227" t="s">
        <v>180</v>
      </c>
      <c r="E160" s="228" t="s">
        <v>19</v>
      </c>
      <c r="F160" s="229" t="s">
        <v>266</v>
      </c>
      <c r="G160" s="226"/>
      <c r="H160" s="230">
        <v>0.624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180</v>
      </c>
      <c r="AU160" s="236" t="s">
        <v>82</v>
      </c>
      <c r="AV160" s="13" t="s">
        <v>82</v>
      </c>
      <c r="AW160" s="13" t="s">
        <v>33</v>
      </c>
      <c r="AX160" s="13" t="s">
        <v>72</v>
      </c>
      <c r="AY160" s="236" t="s">
        <v>170</v>
      </c>
    </row>
    <row r="161" s="13" customFormat="1">
      <c r="A161" s="13"/>
      <c r="B161" s="225"/>
      <c r="C161" s="226"/>
      <c r="D161" s="227" t="s">
        <v>180</v>
      </c>
      <c r="E161" s="228" t="s">
        <v>19</v>
      </c>
      <c r="F161" s="229" t="s">
        <v>267</v>
      </c>
      <c r="G161" s="226"/>
      <c r="H161" s="230">
        <v>0.624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180</v>
      </c>
      <c r="AU161" s="236" t="s">
        <v>82</v>
      </c>
      <c r="AV161" s="13" t="s">
        <v>82</v>
      </c>
      <c r="AW161" s="13" t="s">
        <v>33</v>
      </c>
      <c r="AX161" s="13" t="s">
        <v>72</v>
      </c>
      <c r="AY161" s="236" t="s">
        <v>170</v>
      </c>
    </row>
    <row r="162" s="13" customFormat="1">
      <c r="A162" s="13"/>
      <c r="B162" s="225"/>
      <c r="C162" s="226"/>
      <c r="D162" s="227" t="s">
        <v>180</v>
      </c>
      <c r="E162" s="228" t="s">
        <v>19</v>
      </c>
      <c r="F162" s="229" t="s">
        <v>268</v>
      </c>
      <c r="G162" s="226"/>
      <c r="H162" s="230">
        <v>0.624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180</v>
      </c>
      <c r="AU162" s="236" t="s">
        <v>82</v>
      </c>
      <c r="AV162" s="13" t="s">
        <v>82</v>
      </c>
      <c r="AW162" s="13" t="s">
        <v>33</v>
      </c>
      <c r="AX162" s="13" t="s">
        <v>72</v>
      </c>
      <c r="AY162" s="236" t="s">
        <v>170</v>
      </c>
    </row>
    <row r="163" s="13" customFormat="1">
      <c r="A163" s="13"/>
      <c r="B163" s="225"/>
      <c r="C163" s="226"/>
      <c r="D163" s="227" t="s">
        <v>180</v>
      </c>
      <c r="E163" s="228" t="s">
        <v>19</v>
      </c>
      <c r="F163" s="229" t="s">
        <v>269</v>
      </c>
      <c r="G163" s="226"/>
      <c r="H163" s="230">
        <v>0.83799999999999997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180</v>
      </c>
      <c r="AU163" s="236" t="s">
        <v>82</v>
      </c>
      <c r="AV163" s="13" t="s">
        <v>82</v>
      </c>
      <c r="AW163" s="13" t="s">
        <v>33</v>
      </c>
      <c r="AX163" s="13" t="s">
        <v>72</v>
      </c>
      <c r="AY163" s="236" t="s">
        <v>170</v>
      </c>
    </row>
    <row r="164" s="13" customFormat="1">
      <c r="A164" s="13"/>
      <c r="B164" s="225"/>
      <c r="C164" s="226"/>
      <c r="D164" s="227" t="s">
        <v>180</v>
      </c>
      <c r="E164" s="228" t="s">
        <v>19</v>
      </c>
      <c r="F164" s="229" t="s">
        <v>270</v>
      </c>
      <c r="G164" s="226"/>
      <c r="H164" s="230">
        <v>0.83799999999999997</v>
      </c>
      <c r="I164" s="231"/>
      <c r="J164" s="226"/>
      <c r="K164" s="226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180</v>
      </c>
      <c r="AU164" s="236" t="s">
        <v>82</v>
      </c>
      <c r="AV164" s="13" t="s">
        <v>82</v>
      </c>
      <c r="AW164" s="13" t="s">
        <v>33</v>
      </c>
      <c r="AX164" s="13" t="s">
        <v>72</v>
      </c>
      <c r="AY164" s="236" t="s">
        <v>170</v>
      </c>
    </row>
    <row r="165" s="13" customFormat="1">
      <c r="A165" s="13"/>
      <c r="B165" s="225"/>
      <c r="C165" s="226"/>
      <c r="D165" s="227" t="s">
        <v>180</v>
      </c>
      <c r="E165" s="228" t="s">
        <v>19</v>
      </c>
      <c r="F165" s="229" t="s">
        <v>271</v>
      </c>
      <c r="G165" s="226"/>
      <c r="H165" s="230">
        <v>0.83799999999999997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180</v>
      </c>
      <c r="AU165" s="236" t="s">
        <v>82</v>
      </c>
      <c r="AV165" s="13" t="s">
        <v>82</v>
      </c>
      <c r="AW165" s="13" t="s">
        <v>33</v>
      </c>
      <c r="AX165" s="13" t="s">
        <v>72</v>
      </c>
      <c r="AY165" s="236" t="s">
        <v>170</v>
      </c>
    </row>
    <row r="166" s="13" customFormat="1">
      <c r="A166" s="13"/>
      <c r="B166" s="225"/>
      <c r="C166" s="226"/>
      <c r="D166" s="227" t="s">
        <v>180</v>
      </c>
      <c r="E166" s="228" t="s">
        <v>19</v>
      </c>
      <c r="F166" s="229" t="s">
        <v>272</v>
      </c>
      <c r="G166" s="226"/>
      <c r="H166" s="230">
        <v>0.83799999999999997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180</v>
      </c>
      <c r="AU166" s="236" t="s">
        <v>82</v>
      </c>
      <c r="AV166" s="13" t="s">
        <v>82</v>
      </c>
      <c r="AW166" s="13" t="s">
        <v>33</v>
      </c>
      <c r="AX166" s="13" t="s">
        <v>72</v>
      </c>
      <c r="AY166" s="236" t="s">
        <v>170</v>
      </c>
    </row>
    <row r="167" s="16" customFormat="1">
      <c r="A167" s="16"/>
      <c r="B167" s="259"/>
      <c r="C167" s="260"/>
      <c r="D167" s="227" t="s">
        <v>180</v>
      </c>
      <c r="E167" s="261" t="s">
        <v>19</v>
      </c>
      <c r="F167" s="262" t="s">
        <v>234</v>
      </c>
      <c r="G167" s="260"/>
      <c r="H167" s="263">
        <v>17.408000000000001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9" t="s">
        <v>180</v>
      </c>
      <c r="AU167" s="269" t="s">
        <v>82</v>
      </c>
      <c r="AV167" s="16" t="s">
        <v>187</v>
      </c>
      <c r="AW167" s="16" t="s">
        <v>33</v>
      </c>
      <c r="AX167" s="16" t="s">
        <v>72</v>
      </c>
      <c r="AY167" s="269" t="s">
        <v>170</v>
      </c>
    </row>
    <row r="168" s="13" customFormat="1">
      <c r="A168" s="13"/>
      <c r="B168" s="225"/>
      <c r="C168" s="226"/>
      <c r="D168" s="227" t="s">
        <v>180</v>
      </c>
      <c r="E168" s="228" t="s">
        <v>19</v>
      </c>
      <c r="F168" s="229" t="s">
        <v>273</v>
      </c>
      <c r="G168" s="226"/>
      <c r="H168" s="230">
        <v>95.174999999999997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180</v>
      </c>
      <c r="AU168" s="236" t="s">
        <v>82</v>
      </c>
      <c r="AV168" s="13" t="s">
        <v>82</v>
      </c>
      <c r="AW168" s="13" t="s">
        <v>33</v>
      </c>
      <c r="AX168" s="13" t="s">
        <v>72</v>
      </c>
      <c r="AY168" s="236" t="s">
        <v>170</v>
      </c>
    </row>
    <row r="169" s="16" customFormat="1">
      <c r="A169" s="16"/>
      <c r="B169" s="259"/>
      <c r="C169" s="260"/>
      <c r="D169" s="227" t="s">
        <v>180</v>
      </c>
      <c r="E169" s="261" t="s">
        <v>19</v>
      </c>
      <c r="F169" s="262" t="s">
        <v>234</v>
      </c>
      <c r="G169" s="260"/>
      <c r="H169" s="263">
        <v>95.174999999999997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69" t="s">
        <v>180</v>
      </c>
      <c r="AU169" s="269" t="s">
        <v>82</v>
      </c>
      <c r="AV169" s="16" t="s">
        <v>187</v>
      </c>
      <c r="AW169" s="16" t="s">
        <v>33</v>
      </c>
      <c r="AX169" s="16" t="s">
        <v>72</v>
      </c>
      <c r="AY169" s="269" t="s">
        <v>170</v>
      </c>
    </row>
    <row r="170" s="14" customFormat="1">
      <c r="A170" s="14"/>
      <c r="B170" s="237"/>
      <c r="C170" s="238"/>
      <c r="D170" s="227" t="s">
        <v>180</v>
      </c>
      <c r="E170" s="239" t="s">
        <v>126</v>
      </c>
      <c r="F170" s="240" t="s">
        <v>186</v>
      </c>
      <c r="G170" s="238"/>
      <c r="H170" s="241">
        <v>112.583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180</v>
      </c>
      <c r="AU170" s="247" t="s">
        <v>82</v>
      </c>
      <c r="AV170" s="14" t="s">
        <v>176</v>
      </c>
      <c r="AW170" s="14" t="s">
        <v>33</v>
      </c>
      <c r="AX170" s="14" t="s">
        <v>80</v>
      </c>
      <c r="AY170" s="247" t="s">
        <v>170</v>
      </c>
    </row>
    <row r="171" s="2" customFormat="1" ht="24.15" customHeight="1">
      <c r="A171" s="40"/>
      <c r="B171" s="41"/>
      <c r="C171" s="207" t="s">
        <v>274</v>
      </c>
      <c r="D171" s="207" t="s">
        <v>172</v>
      </c>
      <c r="E171" s="208" t="s">
        <v>275</v>
      </c>
      <c r="F171" s="209" t="s">
        <v>276</v>
      </c>
      <c r="G171" s="210" t="s">
        <v>108</v>
      </c>
      <c r="H171" s="211">
        <v>9.3000000000000007</v>
      </c>
      <c r="I171" s="212"/>
      <c r="J171" s="213">
        <f>ROUND(I171*H171,2)</f>
        <v>0</v>
      </c>
      <c r="K171" s="209" t="s">
        <v>175</v>
      </c>
      <c r="L171" s="46"/>
      <c r="M171" s="214" t="s">
        <v>19</v>
      </c>
      <c r="N171" s="215" t="s">
        <v>43</v>
      </c>
      <c r="O171" s="86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176</v>
      </c>
      <c r="AT171" s="218" t="s">
        <v>172</v>
      </c>
      <c r="AU171" s="218" t="s">
        <v>82</v>
      </c>
      <c r="AY171" s="19" t="s">
        <v>170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80</v>
      </c>
      <c r="BK171" s="219">
        <f>ROUND(I171*H171,2)</f>
        <v>0</v>
      </c>
      <c r="BL171" s="19" t="s">
        <v>176</v>
      </c>
      <c r="BM171" s="218" t="s">
        <v>277</v>
      </c>
    </row>
    <row r="172" s="2" customFormat="1">
      <c r="A172" s="40"/>
      <c r="B172" s="41"/>
      <c r="C172" s="42"/>
      <c r="D172" s="220" t="s">
        <v>178</v>
      </c>
      <c r="E172" s="42"/>
      <c r="F172" s="221" t="s">
        <v>278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178</v>
      </c>
      <c r="AU172" s="19" t="s">
        <v>82</v>
      </c>
    </row>
    <row r="173" s="13" customFormat="1">
      <c r="A173" s="13"/>
      <c r="B173" s="225"/>
      <c r="C173" s="226"/>
      <c r="D173" s="227" t="s">
        <v>180</v>
      </c>
      <c r="E173" s="228" t="s">
        <v>19</v>
      </c>
      <c r="F173" s="229" t="s">
        <v>279</v>
      </c>
      <c r="G173" s="226"/>
      <c r="H173" s="230">
        <v>4.7999999999999998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6" t="s">
        <v>180</v>
      </c>
      <c r="AU173" s="236" t="s">
        <v>82</v>
      </c>
      <c r="AV173" s="13" t="s">
        <v>82</v>
      </c>
      <c r="AW173" s="13" t="s">
        <v>33</v>
      </c>
      <c r="AX173" s="13" t="s">
        <v>72</v>
      </c>
      <c r="AY173" s="236" t="s">
        <v>170</v>
      </c>
    </row>
    <row r="174" s="13" customFormat="1">
      <c r="A174" s="13"/>
      <c r="B174" s="225"/>
      <c r="C174" s="226"/>
      <c r="D174" s="227" t="s">
        <v>180</v>
      </c>
      <c r="E174" s="228" t="s">
        <v>19</v>
      </c>
      <c r="F174" s="229" t="s">
        <v>280</v>
      </c>
      <c r="G174" s="226"/>
      <c r="H174" s="230">
        <v>4.5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180</v>
      </c>
      <c r="AU174" s="236" t="s">
        <v>82</v>
      </c>
      <c r="AV174" s="13" t="s">
        <v>82</v>
      </c>
      <c r="AW174" s="13" t="s">
        <v>33</v>
      </c>
      <c r="AX174" s="13" t="s">
        <v>72</v>
      </c>
      <c r="AY174" s="236" t="s">
        <v>170</v>
      </c>
    </row>
    <row r="175" s="14" customFormat="1">
      <c r="A175" s="14"/>
      <c r="B175" s="237"/>
      <c r="C175" s="238"/>
      <c r="D175" s="227" t="s">
        <v>180</v>
      </c>
      <c r="E175" s="239" t="s">
        <v>124</v>
      </c>
      <c r="F175" s="240" t="s">
        <v>186</v>
      </c>
      <c r="G175" s="238"/>
      <c r="H175" s="241">
        <v>9.3000000000000007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180</v>
      </c>
      <c r="AU175" s="247" t="s">
        <v>82</v>
      </c>
      <c r="AV175" s="14" t="s">
        <v>176</v>
      </c>
      <c r="AW175" s="14" t="s">
        <v>33</v>
      </c>
      <c r="AX175" s="14" t="s">
        <v>80</v>
      </c>
      <c r="AY175" s="247" t="s">
        <v>170</v>
      </c>
    </row>
    <row r="176" s="2" customFormat="1" ht="37.8" customHeight="1">
      <c r="A176" s="40"/>
      <c r="B176" s="41"/>
      <c r="C176" s="207" t="s">
        <v>281</v>
      </c>
      <c r="D176" s="207" t="s">
        <v>172</v>
      </c>
      <c r="E176" s="208" t="s">
        <v>282</v>
      </c>
      <c r="F176" s="209" t="s">
        <v>283</v>
      </c>
      <c r="G176" s="210" t="s">
        <v>108</v>
      </c>
      <c r="H176" s="211">
        <v>733.13599999999997</v>
      </c>
      <c r="I176" s="212"/>
      <c r="J176" s="213">
        <f>ROUND(I176*H176,2)</f>
        <v>0</v>
      </c>
      <c r="K176" s="209" t="s">
        <v>175</v>
      </c>
      <c r="L176" s="46"/>
      <c r="M176" s="214" t="s">
        <v>19</v>
      </c>
      <c r="N176" s="215" t="s">
        <v>43</v>
      </c>
      <c r="O176" s="86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176</v>
      </c>
      <c r="AT176" s="218" t="s">
        <v>172</v>
      </c>
      <c r="AU176" s="218" t="s">
        <v>82</v>
      </c>
      <c r="AY176" s="19" t="s">
        <v>170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80</v>
      </c>
      <c r="BK176" s="219">
        <f>ROUND(I176*H176,2)</f>
        <v>0</v>
      </c>
      <c r="BL176" s="19" t="s">
        <v>176</v>
      </c>
      <c r="BM176" s="218" t="s">
        <v>284</v>
      </c>
    </row>
    <row r="177" s="2" customFormat="1">
      <c r="A177" s="40"/>
      <c r="B177" s="41"/>
      <c r="C177" s="42"/>
      <c r="D177" s="220" t="s">
        <v>178</v>
      </c>
      <c r="E177" s="42"/>
      <c r="F177" s="221" t="s">
        <v>285</v>
      </c>
      <c r="G177" s="42"/>
      <c r="H177" s="42"/>
      <c r="I177" s="222"/>
      <c r="J177" s="42"/>
      <c r="K177" s="42"/>
      <c r="L177" s="46"/>
      <c r="M177" s="223"/>
      <c r="N177" s="224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178</v>
      </c>
      <c r="AU177" s="19" t="s">
        <v>82</v>
      </c>
    </row>
    <row r="178" s="13" customFormat="1">
      <c r="A178" s="13"/>
      <c r="B178" s="225"/>
      <c r="C178" s="226"/>
      <c r="D178" s="227" t="s">
        <v>180</v>
      </c>
      <c r="E178" s="228" t="s">
        <v>19</v>
      </c>
      <c r="F178" s="229" t="s">
        <v>286</v>
      </c>
      <c r="G178" s="226"/>
      <c r="H178" s="230">
        <v>386.13600000000002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180</v>
      </c>
      <c r="AU178" s="236" t="s">
        <v>82</v>
      </c>
      <c r="AV178" s="13" t="s">
        <v>82</v>
      </c>
      <c r="AW178" s="13" t="s">
        <v>33</v>
      </c>
      <c r="AX178" s="13" t="s">
        <v>72</v>
      </c>
      <c r="AY178" s="236" t="s">
        <v>170</v>
      </c>
    </row>
    <row r="179" s="13" customFormat="1">
      <c r="A179" s="13"/>
      <c r="B179" s="225"/>
      <c r="C179" s="226"/>
      <c r="D179" s="227" t="s">
        <v>180</v>
      </c>
      <c r="E179" s="228" t="s">
        <v>19</v>
      </c>
      <c r="F179" s="229" t="s">
        <v>287</v>
      </c>
      <c r="G179" s="226"/>
      <c r="H179" s="230">
        <v>308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180</v>
      </c>
      <c r="AU179" s="236" t="s">
        <v>82</v>
      </c>
      <c r="AV179" s="13" t="s">
        <v>82</v>
      </c>
      <c r="AW179" s="13" t="s">
        <v>33</v>
      </c>
      <c r="AX179" s="13" t="s">
        <v>72</v>
      </c>
      <c r="AY179" s="236" t="s">
        <v>170</v>
      </c>
    </row>
    <row r="180" s="13" customFormat="1">
      <c r="A180" s="13"/>
      <c r="B180" s="225"/>
      <c r="C180" s="226"/>
      <c r="D180" s="227" t="s">
        <v>180</v>
      </c>
      <c r="E180" s="228" t="s">
        <v>19</v>
      </c>
      <c r="F180" s="229" t="s">
        <v>288</v>
      </c>
      <c r="G180" s="226"/>
      <c r="H180" s="230">
        <v>39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180</v>
      </c>
      <c r="AU180" s="236" t="s">
        <v>82</v>
      </c>
      <c r="AV180" s="13" t="s">
        <v>82</v>
      </c>
      <c r="AW180" s="13" t="s">
        <v>33</v>
      </c>
      <c r="AX180" s="13" t="s">
        <v>72</v>
      </c>
      <c r="AY180" s="236" t="s">
        <v>170</v>
      </c>
    </row>
    <row r="181" s="14" customFormat="1">
      <c r="A181" s="14"/>
      <c r="B181" s="237"/>
      <c r="C181" s="238"/>
      <c r="D181" s="227" t="s">
        <v>180</v>
      </c>
      <c r="E181" s="239" t="s">
        <v>19</v>
      </c>
      <c r="F181" s="240" t="s">
        <v>186</v>
      </c>
      <c r="G181" s="238"/>
      <c r="H181" s="241">
        <v>733.13599999999997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7" t="s">
        <v>180</v>
      </c>
      <c r="AU181" s="247" t="s">
        <v>82</v>
      </c>
      <c r="AV181" s="14" t="s">
        <v>176</v>
      </c>
      <c r="AW181" s="14" t="s">
        <v>33</v>
      </c>
      <c r="AX181" s="14" t="s">
        <v>80</v>
      </c>
      <c r="AY181" s="247" t="s">
        <v>170</v>
      </c>
    </row>
    <row r="182" s="2" customFormat="1" ht="37.8" customHeight="1">
      <c r="A182" s="40"/>
      <c r="B182" s="41"/>
      <c r="C182" s="207" t="s">
        <v>289</v>
      </c>
      <c r="D182" s="207" t="s">
        <v>172</v>
      </c>
      <c r="E182" s="208" t="s">
        <v>290</v>
      </c>
      <c r="F182" s="209" t="s">
        <v>291</v>
      </c>
      <c r="G182" s="210" t="s">
        <v>108</v>
      </c>
      <c r="H182" s="211">
        <v>1266.1279999999999</v>
      </c>
      <c r="I182" s="212"/>
      <c r="J182" s="213">
        <f>ROUND(I182*H182,2)</f>
        <v>0</v>
      </c>
      <c r="K182" s="209" t="s">
        <v>175</v>
      </c>
      <c r="L182" s="46"/>
      <c r="M182" s="214" t="s">
        <v>19</v>
      </c>
      <c r="N182" s="215" t="s">
        <v>43</v>
      </c>
      <c r="O182" s="86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176</v>
      </c>
      <c r="AT182" s="218" t="s">
        <v>172</v>
      </c>
      <c r="AU182" s="218" t="s">
        <v>82</v>
      </c>
      <c r="AY182" s="19" t="s">
        <v>170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80</v>
      </c>
      <c r="BK182" s="219">
        <f>ROUND(I182*H182,2)</f>
        <v>0</v>
      </c>
      <c r="BL182" s="19" t="s">
        <v>176</v>
      </c>
      <c r="BM182" s="218" t="s">
        <v>292</v>
      </c>
    </row>
    <row r="183" s="2" customFormat="1">
      <c r="A183" s="40"/>
      <c r="B183" s="41"/>
      <c r="C183" s="42"/>
      <c r="D183" s="220" t="s">
        <v>178</v>
      </c>
      <c r="E183" s="42"/>
      <c r="F183" s="221" t="s">
        <v>293</v>
      </c>
      <c r="G183" s="42"/>
      <c r="H183" s="42"/>
      <c r="I183" s="222"/>
      <c r="J183" s="42"/>
      <c r="K183" s="42"/>
      <c r="L183" s="46"/>
      <c r="M183" s="223"/>
      <c r="N183" s="22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178</v>
      </c>
      <c r="AU183" s="19" t="s">
        <v>82</v>
      </c>
    </row>
    <row r="184" s="15" customFormat="1">
      <c r="A184" s="15"/>
      <c r="B184" s="249"/>
      <c r="C184" s="250"/>
      <c r="D184" s="227" t="s">
        <v>180</v>
      </c>
      <c r="E184" s="251" t="s">
        <v>19</v>
      </c>
      <c r="F184" s="252" t="s">
        <v>294</v>
      </c>
      <c r="G184" s="250"/>
      <c r="H184" s="251" t="s">
        <v>19</v>
      </c>
      <c r="I184" s="253"/>
      <c r="J184" s="250"/>
      <c r="K184" s="250"/>
      <c r="L184" s="254"/>
      <c r="M184" s="255"/>
      <c r="N184" s="256"/>
      <c r="O184" s="256"/>
      <c r="P184" s="256"/>
      <c r="Q184" s="256"/>
      <c r="R184" s="256"/>
      <c r="S184" s="256"/>
      <c r="T184" s="25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8" t="s">
        <v>180</v>
      </c>
      <c r="AU184" s="258" t="s">
        <v>82</v>
      </c>
      <c r="AV184" s="15" t="s">
        <v>80</v>
      </c>
      <c r="AW184" s="15" t="s">
        <v>33</v>
      </c>
      <c r="AX184" s="15" t="s">
        <v>72</v>
      </c>
      <c r="AY184" s="258" t="s">
        <v>170</v>
      </c>
    </row>
    <row r="185" s="13" customFormat="1">
      <c r="A185" s="13"/>
      <c r="B185" s="225"/>
      <c r="C185" s="226"/>
      <c r="D185" s="227" t="s">
        <v>180</v>
      </c>
      <c r="E185" s="228" t="s">
        <v>19</v>
      </c>
      <c r="F185" s="229" t="s">
        <v>126</v>
      </c>
      <c r="G185" s="226"/>
      <c r="H185" s="230">
        <v>112.583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180</v>
      </c>
      <c r="AU185" s="236" t="s">
        <v>82</v>
      </c>
      <c r="AV185" s="13" t="s">
        <v>82</v>
      </c>
      <c r="AW185" s="13" t="s">
        <v>33</v>
      </c>
      <c r="AX185" s="13" t="s">
        <v>72</v>
      </c>
      <c r="AY185" s="236" t="s">
        <v>170</v>
      </c>
    </row>
    <row r="186" s="13" customFormat="1">
      <c r="A186" s="13"/>
      <c r="B186" s="225"/>
      <c r="C186" s="226"/>
      <c r="D186" s="227" t="s">
        <v>180</v>
      </c>
      <c r="E186" s="228" t="s">
        <v>19</v>
      </c>
      <c r="F186" s="229" t="s">
        <v>124</v>
      </c>
      <c r="G186" s="226"/>
      <c r="H186" s="230">
        <v>9.3000000000000007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180</v>
      </c>
      <c r="AU186" s="236" t="s">
        <v>82</v>
      </c>
      <c r="AV186" s="13" t="s">
        <v>82</v>
      </c>
      <c r="AW186" s="13" t="s">
        <v>33</v>
      </c>
      <c r="AX186" s="13" t="s">
        <v>72</v>
      </c>
      <c r="AY186" s="236" t="s">
        <v>170</v>
      </c>
    </row>
    <row r="187" s="13" customFormat="1">
      <c r="A187" s="13"/>
      <c r="B187" s="225"/>
      <c r="C187" s="226"/>
      <c r="D187" s="227" t="s">
        <v>180</v>
      </c>
      <c r="E187" s="228" t="s">
        <v>19</v>
      </c>
      <c r="F187" s="229" t="s">
        <v>134</v>
      </c>
      <c r="G187" s="226"/>
      <c r="H187" s="230">
        <v>948.77499999999998</v>
      </c>
      <c r="I187" s="231"/>
      <c r="J187" s="226"/>
      <c r="K187" s="226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180</v>
      </c>
      <c r="AU187" s="236" t="s">
        <v>82</v>
      </c>
      <c r="AV187" s="13" t="s">
        <v>82</v>
      </c>
      <c r="AW187" s="13" t="s">
        <v>33</v>
      </c>
      <c r="AX187" s="13" t="s">
        <v>72</v>
      </c>
      <c r="AY187" s="236" t="s">
        <v>170</v>
      </c>
    </row>
    <row r="188" s="13" customFormat="1">
      <c r="A188" s="13"/>
      <c r="B188" s="225"/>
      <c r="C188" s="226"/>
      <c r="D188" s="227" t="s">
        <v>180</v>
      </c>
      <c r="E188" s="228" t="s">
        <v>19</v>
      </c>
      <c r="F188" s="229" t="s">
        <v>107</v>
      </c>
      <c r="G188" s="226"/>
      <c r="H188" s="230">
        <v>166.018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180</v>
      </c>
      <c r="AU188" s="236" t="s">
        <v>82</v>
      </c>
      <c r="AV188" s="13" t="s">
        <v>82</v>
      </c>
      <c r="AW188" s="13" t="s">
        <v>33</v>
      </c>
      <c r="AX188" s="13" t="s">
        <v>72</v>
      </c>
      <c r="AY188" s="236" t="s">
        <v>170</v>
      </c>
    </row>
    <row r="189" s="13" customFormat="1">
      <c r="A189" s="13"/>
      <c r="B189" s="225"/>
      <c r="C189" s="226"/>
      <c r="D189" s="227" t="s">
        <v>180</v>
      </c>
      <c r="E189" s="228" t="s">
        <v>19</v>
      </c>
      <c r="F189" s="229" t="s">
        <v>295</v>
      </c>
      <c r="G189" s="226"/>
      <c r="H189" s="230">
        <v>392.10000000000002</v>
      </c>
      <c r="I189" s="231"/>
      <c r="J189" s="226"/>
      <c r="K189" s="226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180</v>
      </c>
      <c r="AU189" s="236" t="s">
        <v>82</v>
      </c>
      <c r="AV189" s="13" t="s">
        <v>82</v>
      </c>
      <c r="AW189" s="13" t="s">
        <v>33</v>
      </c>
      <c r="AX189" s="13" t="s">
        <v>72</v>
      </c>
      <c r="AY189" s="236" t="s">
        <v>170</v>
      </c>
    </row>
    <row r="190" s="13" customFormat="1">
      <c r="A190" s="13"/>
      <c r="B190" s="225"/>
      <c r="C190" s="226"/>
      <c r="D190" s="227" t="s">
        <v>180</v>
      </c>
      <c r="E190" s="228" t="s">
        <v>19</v>
      </c>
      <c r="F190" s="229" t="s">
        <v>128</v>
      </c>
      <c r="G190" s="226"/>
      <c r="H190" s="230">
        <v>3.9199999999999999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180</v>
      </c>
      <c r="AU190" s="236" t="s">
        <v>82</v>
      </c>
      <c r="AV190" s="13" t="s">
        <v>82</v>
      </c>
      <c r="AW190" s="13" t="s">
        <v>33</v>
      </c>
      <c r="AX190" s="13" t="s">
        <v>72</v>
      </c>
      <c r="AY190" s="236" t="s">
        <v>170</v>
      </c>
    </row>
    <row r="191" s="13" customFormat="1">
      <c r="A191" s="13"/>
      <c r="B191" s="225"/>
      <c r="C191" s="226"/>
      <c r="D191" s="227" t="s">
        <v>180</v>
      </c>
      <c r="E191" s="228" t="s">
        <v>19</v>
      </c>
      <c r="F191" s="229" t="s">
        <v>296</v>
      </c>
      <c r="G191" s="226"/>
      <c r="H191" s="230">
        <v>-19.5</v>
      </c>
      <c r="I191" s="231"/>
      <c r="J191" s="226"/>
      <c r="K191" s="226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180</v>
      </c>
      <c r="AU191" s="236" t="s">
        <v>82</v>
      </c>
      <c r="AV191" s="13" t="s">
        <v>82</v>
      </c>
      <c r="AW191" s="13" t="s">
        <v>33</v>
      </c>
      <c r="AX191" s="13" t="s">
        <v>72</v>
      </c>
      <c r="AY191" s="236" t="s">
        <v>170</v>
      </c>
    </row>
    <row r="192" s="13" customFormat="1">
      <c r="A192" s="13"/>
      <c r="B192" s="225"/>
      <c r="C192" s="226"/>
      <c r="D192" s="227" t="s">
        <v>180</v>
      </c>
      <c r="E192" s="228" t="s">
        <v>19</v>
      </c>
      <c r="F192" s="229" t="s">
        <v>297</v>
      </c>
      <c r="G192" s="226"/>
      <c r="H192" s="230">
        <v>-154</v>
      </c>
      <c r="I192" s="231"/>
      <c r="J192" s="226"/>
      <c r="K192" s="226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180</v>
      </c>
      <c r="AU192" s="236" t="s">
        <v>82</v>
      </c>
      <c r="AV192" s="13" t="s">
        <v>82</v>
      </c>
      <c r="AW192" s="13" t="s">
        <v>33</v>
      </c>
      <c r="AX192" s="13" t="s">
        <v>72</v>
      </c>
      <c r="AY192" s="236" t="s">
        <v>170</v>
      </c>
    </row>
    <row r="193" s="13" customFormat="1">
      <c r="A193" s="13"/>
      <c r="B193" s="225"/>
      <c r="C193" s="226"/>
      <c r="D193" s="227" t="s">
        <v>180</v>
      </c>
      <c r="E193" s="228" t="s">
        <v>19</v>
      </c>
      <c r="F193" s="229" t="s">
        <v>298</v>
      </c>
      <c r="G193" s="226"/>
      <c r="H193" s="230">
        <v>-193.06800000000001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180</v>
      </c>
      <c r="AU193" s="236" t="s">
        <v>82</v>
      </c>
      <c r="AV193" s="13" t="s">
        <v>82</v>
      </c>
      <c r="AW193" s="13" t="s">
        <v>33</v>
      </c>
      <c r="AX193" s="13" t="s">
        <v>72</v>
      </c>
      <c r="AY193" s="236" t="s">
        <v>170</v>
      </c>
    </row>
    <row r="194" s="14" customFormat="1">
      <c r="A194" s="14"/>
      <c r="B194" s="237"/>
      <c r="C194" s="238"/>
      <c r="D194" s="227" t="s">
        <v>180</v>
      </c>
      <c r="E194" s="239" t="s">
        <v>116</v>
      </c>
      <c r="F194" s="240" t="s">
        <v>186</v>
      </c>
      <c r="G194" s="238"/>
      <c r="H194" s="241">
        <v>1266.1279999999999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180</v>
      </c>
      <c r="AU194" s="247" t="s">
        <v>82</v>
      </c>
      <c r="AV194" s="14" t="s">
        <v>176</v>
      </c>
      <c r="AW194" s="14" t="s">
        <v>33</v>
      </c>
      <c r="AX194" s="14" t="s">
        <v>80</v>
      </c>
      <c r="AY194" s="247" t="s">
        <v>170</v>
      </c>
    </row>
    <row r="195" s="2" customFormat="1" ht="37.8" customHeight="1">
      <c r="A195" s="40"/>
      <c r="B195" s="41"/>
      <c r="C195" s="207" t="s">
        <v>299</v>
      </c>
      <c r="D195" s="207" t="s">
        <v>172</v>
      </c>
      <c r="E195" s="208" t="s">
        <v>300</v>
      </c>
      <c r="F195" s="209" t="s">
        <v>301</v>
      </c>
      <c r="G195" s="210" t="s">
        <v>108</v>
      </c>
      <c r="H195" s="211">
        <v>6330.6400000000003</v>
      </c>
      <c r="I195" s="212"/>
      <c r="J195" s="213">
        <f>ROUND(I195*H195,2)</f>
        <v>0</v>
      </c>
      <c r="K195" s="209" t="s">
        <v>175</v>
      </c>
      <c r="L195" s="46"/>
      <c r="M195" s="214" t="s">
        <v>19</v>
      </c>
      <c r="N195" s="215" t="s">
        <v>43</v>
      </c>
      <c r="O195" s="86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176</v>
      </c>
      <c r="AT195" s="218" t="s">
        <v>172</v>
      </c>
      <c r="AU195" s="218" t="s">
        <v>82</v>
      </c>
      <c r="AY195" s="19" t="s">
        <v>170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80</v>
      </c>
      <c r="BK195" s="219">
        <f>ROUND(I195*H195,2)</f>
        <v>0</v>
      </c>
      <c r="BL195" s="19" t="s">
        <v>176</v>
      </c>
      <c r="BM195" s="218" t="s">
        <v>302</v>
      </c>
    </row>
    <row r="196" s="2" customFormat="1">
      <c r="A196" s="40"/>
      <c r="B196" s="41"/>
      <c r="C196" s="42"/>
      <c r="D196" s="220" t="s">
        <v>178</v>
      </c>
      <c r="E196" s="42"/>
      <c r="F196" s="221" t="s">
        <v>303</v>
      </c>
      <c r="G196" s="42"/>
      <c r="H196" s="42"/>
      <c r="I196" s="222"/>
      <c r="J196" s="42"/>
      <c r="K196" s="42"/>
      <c r="L196" s="46"/>
      <c r="M196" s="223"/>
      <c r="N196" s="22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178</v>
      </c>
      <c r="AU196" s="19" t="s">
        <v>82</v>
      </c>
    </row>
    <row r="197" s="13" customFormat="1">
      <c r="A197" s="13"/>
      <c r="B197" s="225"/>
      <c r="C197" s="226"/>
      <c r="D197" s="227" t="s">
        <v>180</v>
      </c>
      <c r="E197" s="228" t="s">
        <v>19</v>
      </c>
      <c r="F197" s="229" t="s">
        <v>304</v>
      </c>
      <c r="G197" s="226"/>
      <c r="H197" s="230">
        <v>6330.6400000000003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180</v>
      </c>
      <c r="AU197" s="236" t="s">
        <v>82</v>
      </c>
      <c r="AV197" s="13" t="s">
        <v>82</v>
      </c>
      <c r="AW197" s="13" t="s">
        <v>33</v>
      </c>
      <c r="AX197" s="13" t="s">
        <v>80</v>
      </c>
      <c r="AY197" s="236" t="s">
        <v>170</v>
      </c>
    </row>
    <row r="198" s="2" customFormat="1" ht="24.15" customHeight="1">
      <c r="A198" s="40"/>
      <c r="B198" s="41"/>
      <c r="C198" s="207" t="s">
        <v>8</v>
      </c>
      <c r="D198" s="207" t="s">
        <v>172</v>
      </c>
      <c r="E198" s="208" t="s">
        <v>305</v>
      </c>
      <c r="F198" s="209" t="s">
        <v>306</v>
      </c>
      <c r="G198" s="210" t="s">
        <v>108</v>
      </c>
      <c r="H198" s="211">
        <v>366.56799999999998</v>
      </c>
      <c r="I198" s="212"/>
      <c r="J198" s="213">
        <f>ROUND(I198*H198,2)</f>
        <v>0</v>
      </c>
      <c r="K198" s="209" t="s">
        <v>175</v>
      </c>
      <c r="L198" s="46"/>
      <c r="M198" s="214" t="s">
        <v>19</v>
      </c>
      <c r="N198" s="215" t="s">
        <v>43</v>
      </c>
      <c r="O198" s="86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8" t="s">
        <v>176</v>
      </c>
      <c r="AT198" s="218" t="s">
        <v>172</v>
      </c>
      <c r="AU198" s="218" t="s">
        <v>82</v>
      </c>
      <c r="AY198" s="19" t="s">
        <v>170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80</v>
      </c>
      <c r="BK198" s="219">
        <f>ROUND(I198*H198,2)</f>
        <v>0</v>
      </c>
      <c r="BL198" s="19" t="s">
        <v>176</v>
      </c>
      <c r="BM198" s="218" t="s">
        <v>307</v>
      </c>
    </row>
    <row r="199" s="2" customFormat="1">
      <c r="A199" s="40"/>
      <c r="B199" s="41"/>
      <c r="C199" s="42"/>
      <c r="D199" s="220" t="s">
        <v>178</v>
      </c>
      <c r="E199" s="42"/>
      <c r="F199" s="221" t="s">
        <v>308</v>
      </c>
      <c r="G199" s="42"/>
      <c r="H199" s="42"/>
      <c r="I199" s="222"/>
      <c r="J199" s="42"/>
      <c r="K199" s="42"/>
      <c r="L199" s="46"/>
      <c r="M199" s="223"/>
      <c r="N199" s="224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178</v>
      </c>
      <c r="AU199" s="19" t="s">
        <v>82</v>
      </c>
    </row>
    <row r="200" s="13" customFormat="1">
      <c r="A200" s="13"/>
      <c r="B200" s="225"/>
      <c r="C200" s="226"/>
      <c r="D200" s="227" t="s">
        <v>180</v>
      </c>
      <c r="E200" s="228" t="s">
        <v>19</v>
      </c>
      <c r="F200" s="229" t="s">
        <v>309</v>
      </c>
      <c r="G200" s="226"/>
      <c r="H200" s="230">
        <v>193.06800000000001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180</v>
      </c>
      <c r="AU200" s="236" t="s">
        <v>82</v>
      </c>
      <c r="AV200" s="13" t="s">
        <v>82</v>
      </c>
      <c r="AW200" s="13" t="s">
        <v>33</v>
      </c>
      <c r="AX200" s="13" t="s">
        <v>72</v>
      </c>
      <c r="AY200" s="236" t="s">
        <v>170</v>
      </c>
    </row>
    <row r="201" s="13" customFormat="1">
      <c r="A201" s="13"/>
      <c r="B201" s="225"/>
      <c r="C201" s="226"/>
      <c r="D201" s="227" t="s">
        <v>180</v>
      </c>
      <c r="E201" s="228" t="s">
        <v>19</v>
      </c>
      <c r="F201" s="229" t="s">
        <v>110</v>
      </c>
      <c r="G201" s="226"/>
      <c r="H201" s="230">
        <v>154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180</v>
      </c>
      <c r="AU201" s="236" t="s">
        <v>82</v>
      </c>
      <c r="AV201" s="13" t="s">
        <v>82</v>
      </c>
      <c r="AW201" s="13" t="s">
        <v>33</v>
      </c>
      <c r="AX201" s="13" t="s">
        <v>72</v>
      </c>
      <c r="AY201" s="236" t="s">
        <v>170</v>
      </c>
    </row>
    <row r="202" s="13" customFormat="1">
      <c r="A202" s="13"/>
      <c r="B202" s="225"/>
      <c r="C202" s="226"/>
      <c r="D202" s="227" t="s">
        <v>180</v>
      </c>
      <c r="E202" s="228" t="s">
        <v>19</v>
      </c>
      <c r="F202" s="229" t="s">
        <v>130</v>
      </c>
      <c r="G202" s="226"/>
      <c r="H202" s="230">
        <v>19.5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180</v>
      </c>
      <c r="AU202" s="236" t="s">
        <v>82</v>
      </c>
      <c r="AV202" s="13" t="s">
        <v>82</v>
      </c>
      <c r="AW202" s="13" t="s">
        <v>33</v>
      </c>
      <c r="AX202" s="13" t="s">
        <v>72</v>
      </c>
      <c r="AY202" s="236" t="s">
        <v>170</v>
      </c>
    </row>
    <row r="203" s="14" customFormat="1">
      <c r="A203" s="14"/>
      <c r="B203" s="237"/>
      <c r="C203" s="238"/>
      <c r="D203" s="227" t="s">
        <v>180</v>
      </c>
      <c r="E203" s="239" t="s">
        <v>19</v>
      </c>
      <c r="F203" s="240" t="s">
        <v>186</v>
      </c>
      <c r="G203" s="238"/>
      <c r="H203" s="241">
        <v>366.56799999999998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180</v>
      </c>
      <c r="AU203" s="247" t="s">
        <v>82</v>
      </c>
      <c r="AV203" s="14" t="s">
        <v>176</v>
      </c>
      <c r="AW203" s="14" t="s">
        <v>33</v>
      </c>
      <c r="AX203" s="14" t="s">
        <v>80</v>
      </c>
      <c r="AY203" s="247" t="s">
        <v>170</v>
      </c>
    </row>
    <row r="204" s="2" customFormat="1" ht="24.15" customHeight="1">
      <c r="A204" s="40"/>
      <c r="B204" s="41"/>
      <c r="C204" s="207" t="s">
        <v>310</v>
      </c>
      <c r="D204" s="207" t="s">
        <v>172</v>
      </c>
      <c r="E204" s="208" t="s">
        <v>311</v>
      </c>
      <c r="F204" s="209" t="s">
        <v>312</v>
      </c>
      <c r="G204" s="210" t="s">
        <v>108</v>
      </c>
      <c r="H204" s="211">
        <v>154</v>
      </c>
      <c r="I204" s="212"/>
      <c r="J204" s="213">
        <f>ROUND(I204*H204,2)</f>
        <v>0</v>
      </c>
      <c r="K204" s="209" t="s">
        <v>175</v>
      </c>
      <c r="L204" s="46"/>
      <c r="M204" s="214" t="s">
        <v>19</v>
      </c>
      <c r="N204" s="215" t="s">
        <v>43</v>
      </c>
      <c r="O204" s="86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176</v>
      </c>
      <c r="AT204" s="218" t="s">
        <v>172</v>
      </c>
      <c r="AU204" s="218" t="s">
        <v>82</v>
      </c>
      <c r="AY204" s="19" t="s">
        <v>170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80</v>
      </c>
      <c r="BK204" s="219">
        <f>ROUND(I204*H204,2)</f>
        <v>0</v>
      </c>
      <c r="BL204" s="19" t="s">
        <v>176</v>
      </c>
      <c r="BM204" s="218" t="s">
        <v>313</v>
      </c>
    </row>
    <row r="205" s="2" customFormat="1">
      <c r="A205" s="40"/>
      <c r="B205" s="41"/>
      <c r="C205" s="42"/>
      <c r="D205" s="220" t="s">
        <v>178</v>
      </c>
      <c r="E205" s="42"/>
      <c r="F205" s="221" t="s">
        <v>314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178</v>
      </c>
      <c r="AU205" s="19" t="s">
        <v>82</v>
      </c>
    </row>
    <row r="206" s="13" customFormat="1">
      <c r="A206" s="13"/>
      <c r="B206" s="225"/>
      <c r="C206" s="226"/>
      <c r="D206" s="227" t="s">
        <v>180</v>
      </c>
      <c r="E206" s="228" t="s">
        <v>19</v>
      </c>
      <c r="F206" s="229" t="s">
        <v>315</v>
      </c>
      <c r="G206" s="226"/>
      <c r="H206" s="230">
        <v>54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180</v>
      </c>
      <c r="AU206" s="236" t="s">
        <v>82</v>
      </c>
      <c r="AV206" s="13" t="s">
        <v>82</v>
      </c>
      <c r="AW206" s="13" t="s">
        <v>33</v>
      </c>
      <c r="AX206" s="13" t="s">
        <v>72</v>
      </c>
      <c r="AY206" s="236" t="s">
        <v>170</v>
      </c>
    </row>
    <row r="207" s="13" customFormat="1">
      <c r="A207" s="13"/>
      <c r="B207" s="225"/>
      <c r="C207" s="226"/>
      <c r="D207" s="227" t="s">
        <v>180</v>
      </c>
      <c r="E207" s="228" t="s">
        <v>19</v>
      </c>
      <c r="F207" s="229" t="s">
        <v>316</v>
      </c>
      <c r="G207" s="226"/>
      <c r="H207" s="230">
        <v>100</v>
      </c>
      <c r="I207" s="231"/>
      <c r="J207" s="226"/>
      <c r="K207" s="226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180</v>
      </c>
      <c r="AU207" s="236" t="s">
        <v>82</v>
      </c>
      <c r="AV207" s="13" t="s">
        <v>82</v>
      </c>
      <c r="AW207" s="13" t="s">
        <v>33</v>
      </c>
      <c r="AX207" s="13" t="s">
        <v>72</v>
      </c>
      <c r="AY207" s="236" t="s">
        <v>170</v>
      </c>
    </row>
    <row r="208" s="14" customFormat="1">
      <c r="A208" s="14"/>
      <c r="B208" s="237"/>
      <c r="C208" s="238"/>
      <c r="D208" s="227" t="s">
        <v>180</v>
      </c>
      <c r="E208" s="239" t="s">
        <v>110</v>
      </c>
      <c r="F208" s="240" t="s">
        <v>186</v>
      </c>
      <c r="G208" s="238"/>
      <c r="H208" s="241">
        <v>154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7" t="s">
        <v>180</v>
      </c>
      <c r="AU208" s="247" t="s">
        <v>82</v>
      </c>
      <c r="AV208" s="14" t="s">
        <v>176</v>
      </c>
      <c r="AW208" s="14" t="s">
        <v>33</v>
      </c>
      <c r="AX208" s="14" t="s">
        <v>80</v>
      </c>
      <c r="AY208" s="247" t="s">
        <v>170</v>
      </c>
    </row>
    <row r="209" s="2" customFormat="1" ht="24.15" customHeight="1">
      <c r="A209" s="40"/>
      <c r="B209" s="41"/>
      <c r="C209" s="207" t="s">
        <v>317</v>
      </c>
      <c r="D209" s="207" t="s">
        <v>172</v>
      </c>
      <c r="E209" s="208" t="s">
        <v>318</v>
      </c>
      <c r="F209" s="209" t="s">
        <v>319</v>
      </c>
      <c r="G209" s="210" t="s">
        <v>320</v>
      </c>
      <c r="H209" s="211">
        <v>2152.4180000000001</v>
      </c>
      <c r="I209" s="212"/>
      <c r="J209" s="213">
        <f>ROUND(I209*H209,2)</f>
        <v>0</v>
      </c>
      <c r="K209" s="209" t="s">
        <v>175</v>
      </c>
      <c r="L209" s="46"/>
      <c r="M209" s="214" t="s">
        <v>19</v>
      </c>
      <c r="N209" s="215" t="s">
        <v>43</v>
      </c>
      <c r="O209" s="86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8" t="s">
        <v>176</v>
      </c>
      <c r="AT209" s="218" t="s">
        <v>172</v>
      </c>
      <c r="AU209" s="218" t="s">
        <v>82</v>
      </c>
      <c r="AY209" s="19" t="s">
        <v>170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80</v>
      </c>
      <c r="BK209" s="219">
        <f>ROUND(I209*H209,2)</f>
        <v>0</v>
      </c>
      <c r="BL209" s="19" t="s">
        <v>176</v>
      </c>
      <c r="BM209" s="218" t="s">
        <v>321</v>
      </c>
    </row>
    <row r="210" s="2" customFormat="1">
      <c r="A210" s="40"/>
      <c r="B210" s="41"/>
      <c r="C210" s="42"/>
      <c r="D210" s="220" t="s">
        <v>178</v>
      </c>
      <c r="E210" s="42"/>
      <c r="F210" s="221" t="s">
        <v>322</v>
      </c>
      <c r="G210" s="42"/>
      <c r="H210" s="42"/>
      <c r="I210" s="222"/>
      <c r="J210" s="42"/>
      <c r="K210" s="42"/>
      <c r="L210" s="46"/>
      <c r="M210" s="223"/>
      <c r="N210" s="224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178</v>
      </c>
      <c r="AU210" s="19" t="s">
        <v>82</v>
      </c>
    </row>
    <row r="211" s="2" customFormat="1">
      <c r="A211" s="40"/>
      <c r="B211" s="41"/>
      <c r="C211" s="42"/>
      <c r="D211" s="227" t="s">
        <v>204</v>
      </c>
      <c r="E211" s="42"/>
      <c r="F211" s="248" t="s">
        <v>323</v>
      </c>
      <c r="G211" s="42"/>
      <c r="H211" s="42"/>
      <c r="I211" s="222"/>
      <c r="J211" s="42"/>
      <c r="K211" s="42"/>
      <c r="L211" s="46"/>
      <c r="M211" s="223"/>
      <c r="N211" s="224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204</v>
      </c>
      <c r="AU211" s="19" t="s">
        <v>82</v>
      </c>
    </row>
    <row r="212" s="13" customFormat="1">
      <c r="A212" s="13"/>
      <c r="B212" s="225"/>
      <c r="C212" s="226"/>
      <c r="D212" s="227" t="s">
        <v>180</v>
      </c>
      <c r="E212" s="228" t="s">
        <v>19</v>
      </c>
      <c r="F212" s="229" t="s">
        <v>324</v>
      </c>
      <c r="G212" s="226"/>
      <c r="H212" s="230">
        <v>2152.4180000000001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180</v>
      </c>
      <c r="AU212" s="236" t="s">
        <v>82</v>
      </c>
      <c r="AV212" s="13" t="s">
        <v>82</v>
      </c>
      <c r="AW212" s="13" t="s">
        <v>33</v>
      </c>
      <c r="AX212" s="13" t="s">
        <v>80</v>
      </c>
      <c r="AY212" s="236" t="s">
        <v>170</v>
      </c>
    </row>
    <row r="213" s="2" customFormat="1" ht="24.15" customHeight="1">
      <c r="A213" s="40"/>
      <c r="B213" s="41"/>
      <c r="C213" s="207" t="s">
        <v>325</v>
      </c>
      <c r="D213" s="207" t="s">
        <v>172</v>
      </c>
      <c r="E213" s="208" t="s">
        <v>326</v>
      </c>
      <c r="F213" s="209" t="s">
        <v>327</v>
      </c>
      <c r="G213" s="210" t="s">
        <v>108</v>
      </c>
      <c r="H213" s="211">
        <v>366.56799999999998</v>
      </c>
      <c r="I213" s="212"/>
      <c r="J213" s="213">
        <f>ROUND(I213*H213,2)</f>
        <v>0</v>
      </c>
      <c r="K213" s="209" t="s">
        <v>175</v>
      </c>
      <c r="L213" s="46"/>
      <c r="M213" s="214" t="s">
        <v>19</v>
      </c>
      <c r="N213" s="215" t="s">
        <v>43</v>
      </c>
      <c r="O213" s="86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8" t="s">
        <v>176</v>
      </c>
      <c r="AT213" s="218" t="s">
        <v>172</v>
      </c>
      <c r="AU213" s="218" t="s">
        <v>82</v>
      </c>
      <c r="AY213" s="19" t="s">
        <v>170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80</v>
      </c>
      <c r="BK213" s="219">
        <f>ROUND(I213*H213,2)</f>
        <v>0</v>
      </c>
      <c r="BL213" s="19" t="s">
        <v>176</v>
      </c>
      <c r="BM213" s="218" t="s">
        <v>328</v>
      </c>
    </row>
    <row r="214" s="2" customFormat="1">
      <c r="A214" s="40"/>
      <c r="B214" s="41"/>
      <c r="C214" s="42"/>
      <c r="D214" s="220" t="s">
        <v>178</v>
      </c>
      <c r="E214" s="42"/>
      <c r="F214" s="221" t="s">
        <v>329</v>
      </c>
      <c r="G214" s="42"/>
      <c r="H214" s="42"/>
      <c r="I214" s="222"/>
      <c r="J214" s="42"/>
      <c r="K214" s="42"/>
      <c r="L214" s="46"/>
      <c r="M214" s="223"/>
      <c r="N214" s="224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178</v>
      </c>
      <c r="AU214" s="19" t="s">
        <v>82</v>
      </c>
    </row>
    <row r="215" s="13" customFormat="1">
      <c r="A215" s="13"/>
      <c r="B215" s="225"/>
      <c r="C215" s="226"/>
      <c r="D215" s="227" t="s">
        <v>180</v>
      </c>
      <c r="E215" s="228" t="s">
        <v>19</v>
      </c>
      <c r="F215" s="229" t="s">
        <v>309</v>
      </c>
      <c r="G215" s="226"/>
      <c r="H215" s="230">
        <v>193.06800000000001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180</v>
      </c>
      <c r="AU215" s="236" t="s">
        <v>82</v>
      </c>
      <c r="AV215" s="13" t="s">
        <v>82</v>
      </c>
      <c r="AW215" s="13" t="s">
        <v>33</v>
      </c>
      <c r="AX215" s="13" t="s">
        <v>72</v>
      </c>
      <c r="AY215" s="236" t="s">
        <v>170</v>
      </c>
    </row>
    <row r="216" s="13" customFormat="1">
      <c r="A216" s="13"/>
      <c r="B216" s="225"/>
      <c r="C216" s="226"/>
      <c r="D216" s="227" t="s">
        <v>180</v>
      </c>
      <c r="E216" s="228" t="s">
        <v>19</v>
      </c>
      <c r="F216" s="229" t="s">
        <v>110</v>
      </c>
      <c r="G216" s="226"/>
      <c r="H216" s="230">
        <v>154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6" t="s">
        <v>180</v>
      </c>
      <c r="AU216" s="236" t="s">
        <v>82</v>
      </c>
      <c r="AV216" s="13" t="s">
        <v>82</v>
      </c>
      <c r="AW216" s="13" t="s">
        <v>33</v>
      </c>
      <c r="AX216" s="13" t="s">
        <v>72</v>
      </c>
      <c r="AY216" s="236" t="s">
        <v>170</v>
      </c>
    </row>
    <row r="217" s="13" customFormat="1">
      <c r="A217" s="13"/>
      <c r="B217" s="225"/>
      <c r="C217" s="226"/>
      <c r="D217" s="227" t="s">
        <v>180</v>
      </c>
      <c r="E217" s="228" t="s">
        <v>19</v>
      </c>
      <c r="F217" s="229" t="s">
        <v>130</v>
      </c>
      <c r="G217" s="226"/>
      <c r="H217" s="230">
        <v>19.5</v>
      </c>
      <c r="I217" s="231"/>
      <c r="J217" s="226"/>
      <c r="K217" s="226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180</v>
      </c>
      <c r="AU217" s="236" t="s">
        <v>82</v>
      </c>
      <c r="AV217" s="13" t="s">
        <v>82</v>
      </c>
      <c r="AW217" s="13" t="s">
        <v>33</v>
      </c>
      <c r="AX217" s="13" t="s">
        <v>72</v>
      </c>
      <c r="AY217" s="236" t="s">
        <v>170</v>
      </c>
    </row>
    <row r="218" s="14" customFormat="1">
      <c r="A218" s="14"/>
      <c r="B218" s="237"/>
      <c r="C218" s="238"/>
      <c r="D218" s="227" t="s">
        <v>180</v>
      </c>
      <c r="E218" s="239" t="s">
        <v>19</v>
      </c>
      <c r="F218" s="240" t="s">
        <v>186</v>
      </c>
      <c r="G218" s="238"/>
      <c r="H218" s="241">
        <v>366.56799999999998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7" t="s">
        <v>180</v>
      </c>
      <c r="AU218" s="247" t="s">
        <v>82</v>
      </c>
      <c r="AV218" s="14" t="s">
        <v>176</v>
      </c>
      <c r="AW218" s="14" t="s">
        <v>33</v>
      </c>
      <c r="AX218" s="14" t="s">
        <v>80</v>
      </c>
      <c r="AY218" s="247" t="s">
        <v>170</v>
      </c>
    </row>
    <row r="219" s="2" customFormat="1" ht="24.15" customHeight="1">
      <c r="A219" s="40"/>
      <c r="B219" s="41"/>
      <c r="C219" s="207" t="s">
        <v>330</v>
      </c>
      <c r="D219" s="207" t="s">
        <v>172</v>
      </c>
      <c r="E219" s="208" t="s">
        <v>331</v>
      </c>
      <c r="F219" s="209" t="s">
        <v>332</v>
      </c>
      <c r="G219" s="210" t="s">
        <v>108</v>
      </c>
      <c r="H219" s="211">
        <v>19.5</v>
      </c>
      <c r="I219" s="212"/>
      <c r="J219" s="213">
        <f>ROUND(I219*H219,2)</f>
        <v>0</v>
      </c>
      <c r="K219" s="209" t="s">
        <v>175</v>
      </c>
      <c r="L219" s="46"/>
      <c r="M219" s="214" t="s">
        <v>19</v>
      </c>
      <c r="N219" s="215" t="s">
        <v>43</v>
      </c>
      <c r="O219" s="86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8" t="s">
        <v>176</v>
      </c>
      <c r="AT219" s="218" t="s">
        <v>172</v>
      </c>
      <c r="AU219" s="218" t="s">
        <v>82</v>
      </c>
      <c r="AY219" s="19" t="s">
        <v>170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80</v>
      </c>
      <c r="BK219" s="219">
        <f>ROUND(I219*H219,2)</f>
        <v>0</v>
      </c>
      <c r="BL219" s="19" t="s">
        <v>176</v>
      </c>
      <c r="BM219" s="218" t="s">
        <v>333</v>
      </c>
    </row>
    <row r="220" s="2" customFormat="1">
      <c r="A220" s="40"/>
      <c r="B220" s="41"/>
      <c r="C220" s="42"/>
      <c r="D220" s="220" t="s">
        <v>178</v>
      </c>
      <c r="E220" s="42"/>
      <c r="F220" s="221" t="s">
        <v>334</v>
      </c>
      <c r="G220" s="42"/>
      <c r="H220" s="42"/>
      <c r="I220" s="222"/>
      <c r="J220" s="42"/>
      <c r="K220" s="42"/>
      <c r="L220" s="46"/>
      <c r="M220" s="223"/>
      <c r="N220" s="22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178</v>
      </c>
      <c r="AU220" s="19" t="s">
        <v>82</v>
      </c>
    </row>
    <row r="221" s="13" customFormat="1">
      <c r="A221" s="13"/>
      <c r="B221" s="225"/>
      <c r="C221" s="226"/>
      <c r="D221" s="227" t="s">
        <v>180</v>
      </c>
      <c r="E221" s="228" t="s">
        <v>19</v>
      </c>
      <c r="F221" s="229" t="s">
        <v>335</v>
      </c>
      <c r="G221" s="226"/>
      <c r="H221" s="230">
        <v>4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180</v>
      </c>
      <c r="AU221" s="236" t="s">
        <v>82</v>
      </c>
      <c r="AV221" s="13" t="s">
        <v>82</v>
      </c>
      <c r="AW221" s="13" t="s">
        <v>33</v>
      </c>
      <c r="AX221" s="13" t="s">
        <v>72</v>
      </c>
      <c r="AY221" s="236" t="s">
        <v>170</v>
      </c>
    </row>
    <row r="222" s="13" customFormat="1">
      <c r="A222" s="13"/>
      <c r="B222" s="225"/>
      <c r="C222" s="226"/>
      <c r="D222" s="227" t="s">
        <v>180</v>
      </c>
      <c r="E222" s="228" t="s">
        <v>19</v>
      </c>
      <c r="F222" s="229" t="s">
        <v>336</v>
      </c>
      <c r="G222" s="226"/>
      <c r="H222" s="230">
        <v>12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180</v>
      </c>
      <c r="AU222" s="236" t="s">
        <v>82</v>
      </c>
      <c r="AV222" s="13" t="s">
        <v>82</v>
      </c>
      <c r="AW222" s="13" t="s">
        <v>33</v>
      </c>
      <c r="AX222" s="13" t="s">
        <v>72</v>
      </c>
      <c r="AY222" s="236" t="s">
        <v>170</v>
      </c>
    </row>
    <row r="223" s="13" customFormat="1">
      <c r="A223" s="13"/>
      <c r="B223" s="225"/>
      <c r="C223" s="226"/>
      <c r="D223" s="227" t="s">
        <v>180</v>
      </c>
      <c r="E223" s="228" t="s">
        <v>19</v>
      </c>
      <c r="F223" s="229" t="s">
        <v>337</v>
      </c>
      <c r="G223" s="226"/>
      <c r="H223" s="230">
        <v>2</v>
      </c>
      <c r="I223" s="231"/>
      <c r="J223" s="226"/>
      <c r="K223" s="226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180</v>
      </c>
      <c r="AU223" s="236" t="s">
        <v>82</v>
      </c>
      <c r="AV223" s="13" t="s">
        <v>82</v>
      </c>
      <c r="AW223" s="13" t="s">
        <v>33</v>
      </c>
      <c r="AX223" s="13" t="s">
        <v>72</v>
      </c>
      <c r="AY223" s="236" t="s">
        <v>170</v>
      </c>
    </row>
    <row r="224" s="13" customFormat="1">
      <c r="A224" s="13"/>
      <c r="B224" s="225"/>
      <c r="C224" s="226"/>
      <c r="D224" s="227" t="s">
        <v>180</v>
      </c>
      <c r="E224" s="228" t="s">
        <v>19</v>
      </c>
      <c r="F224" s="229" t="s">
        <v>338</v>
      </c>
      <c r="G224" s="226"/>
      <c r="H224" s="230">
        <v>1.5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180</v>
      </c>
      <c r="AU224" s="236" t="s">
        <v>82</v>
      </c>
      <c r="AV224" s="13" t="s">
        <v>82</v>
      </c>
      <c r="AW224" s="13" t="s">
        <v>33</v>
      </c>
      <c r="AX224" s="13" t="s">
        <v>72</v>
      </c>
      <c r="AY224" s="236" t="s">
        <v>170</v>
      </c>
    </row>
    <row r="225" s="14" customFormat="1">
      <c r="A225" s="14"/>
      <c r="B225" s="237"/>
      <c r="C225" s="238"/>
      <c r="D225" s="227" t="s">
        <v>180</v>
      </c>
      <c r="E225" s="239" t="s">
        <v>130</v>
      </c>
      <c r="F225" s="240" t="s">
        <v>186</v>
      </c>
      <c r="G225" s="238"/>
      <c r="H225" s="241">
        <v>19.5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7" t="s">
        <v>180</v>
      </c>
      <c r="AU225" s="247" t="s">
        <v>82</v>
      </c>
      <c r="AV225" s="14" t="s">
        <v>176</v>
      </c>
      <c r="AW225" s="14" t="s">
        <v>33</v>
      </c>
      <c r="AX225" s="14" t="s">
        <v>80</v>
      </c>
      <c r="AY225" s="247" t="s">
        <v>170</v>
      </c>
    </row>
    <row r="226" s="2" customFormat="1" ht="16.5" customHeight="1">
      <c r="A226" s="40"/>
      <c r="B226" s="41"/>
      <c r="C226" s="207" t="s">
        <v>339</v>
      </c>
      <c r="D226" s="207" t="s">
        <v>172</v>
      </c>
      <c r="E226" s="208" t="s">
        <v>340</v>
      </c>
      <c r="F226" s="209" t="s">
        <v>341</v>
      </c>
      <c r="G226" s="210" t="s">
        <v>90</v>
      </c>
      <c r="H226" s="211">
        <v>1930.6800000000001</v>
      </c>
      <c r="I226" s="212"/>
      <c r="J226" s="213">
        <f>ROUND(I226*H226,2)</f>
        <v>0</v>
      </c>
      <c r="K226" s="209" t="s">
        <v>175</v>
      </c>
      <c r="L226" s="46"/>
      <c r="M226" s="214" t="s">
        <v>19</v>
      </c>
      <c r="N226" s="215" t="s">
        <v>43</v>
      </c>
      <c r="O226" s="86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8" t="s">
        <v>176</v>
      </c>
      <c r="AT226" s="218" t="s">
        <v>172</v>
      </c>
      <c r="AU226" s="218" t="s">
        <v>82</v>
      </c>
      <c r="AY226" s="19" t="s">
        <v>170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80</v>
      </c>
      <c r="BK226" s="219">
        <f>ROUND(I226*H226,2)</f>
        <v>0</v>
      </c>
      <c r="BL226" s="19" t="s">
        <v>176</v>
      </c>
      <c r="BM226" s="218" t="s">
        <v>342</v>
      </c>
    </row>
    <row r="227" s="2" customFormat="1">
      <c r="A227" s="40"/>
      <c r="B227" s="41"/>
      <c r="C227" s="42"/>
      <c r="D227" s="220" t="s">
        <v>178</v>
      </c>
      <c r="E227" s="42"/>
      <c r="F227" s="221" t="s">
        <v>343</v>
      </c>
      <c r="G227" s="42"/>
      <c r="H227" s="42"/>
      <c r="I227" s="222"/>
      <c r="J227" s="42"/>
      <c r="K227" s="42"/>
      <c r="L227" s="46"/>
      <c r="M227" s="223"/>
      <c r="N227" s="224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178</v>
      </c>
      <c r="AU227" s="19" t="s">
        <v>82</v>
      </c>
    </row>
    <row r="228" s="13" customFormat="1">
      <c r="A228" s="13"/>
      <c r="B228" s="225"/>
      <c r="C228" s="226"/>
      <c r="D228" s="227" t="s">
        <v>180</v>
      </c>
      <c r="E228" s="228" t="s">
        <v>118</v>
      </c>
      <c r="F228" s="229" t="s">
        <v>344</v>
      </c>
      <c r="G228" s="226"/>
      <c r="H228" s="230">
        <v>1930.6800000000001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6" t="s">
        <v>180</v>
      </c>
      <c r="AU228" s="236" t="s">
        <v>82</v>
      </c>
      <c r="AV228" s="13" t="s">
        <v>82</v>
      </c>
      <c r="AW228" s="13" t="s">
        <v>33</v>
      </c>
      <c r="AX228" s="13" t="s">
        <v>80</v>
      </c>
      <c r="AY228" s="236" t="s">
        <v>170</v>
      </c>
    </row>
    <row r="229" s="2" customFormat="1" ht="16.5" customHeight="1">
      <c r="A229" s="40"/>
      <c r="B229" s="41"/>
      <c r="C229" s="207" t="s">
        <v>7</v>
      </c>
      <c r="D229" s="207" t="s">
        <v>172</v>
      </c>
      <c r="E229" s="208" t="s">
        <v>345</v>
      </c>
      <c r="F229" s="209" t="s">
        <v>346</v>
      </c>
      <c r="G229" s="210" t="s">
        <v>90</v>
      </c>
      <c r="H229" s="211">
        <v>5967.5600000000004</v>
      </c>
      <c r="I229" s="212"/>
      <c r="J229" s="213">
        <f>ROUND(I229*H229,2)</f>
        <v>0</v>
      </c>
      <c r="K229" s="209" t="s">
        <v>175</v>
      </c>
      <c r="L229" s="46"/>
      <c r="M229" s="214" t="s">
        <v>19</v>
      </c>
      <c r="N229" s="215" t="s">
        <v>43</v>
      </c>
      <c r="O229" s="86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176</v>
      </c>
      <c r="AT229" s="218" t="s">
        <v>172</v>
      </c>
      <c r="AU229" s="218" t="s">
        <v>82</v>
      </c>
      <c r="AY229" s="19" t="s">
        <v>170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80</v>
      </c>
      <c r="BK229" s="219">
        <f>ROUND(I229*H229,2)</f>
        <v>0</v>
      </c>
      <c r="BL229" s="19" t="s">
        <v>176</v>
      </c>
      <c r="BM229" s="218" t="s">
        <v>347</v>
      </c>
    </row>
    <row r="230" s="2" customFormat="1">
      <c r="A230" s="40"/>
      <c r="B230" s="41"/>
      <c r="C230" s="42"/>
      <c r="D230" s="220" t="s">
        <v>178</v>
      </c>
      <c r="E230" s="42"/>
      <c r="F230" s="221" t="s">
        <v>348</v>
      </c>
      <c r="G230" s="42"/>
      <c r="H230" s="42"/>
      <c r="I230" s="222"/>
      <c r="J230" s="42"/>
      <c r="K230" s="42"/>
      <c r="L230" s="46"/>
      <c r="M230" s="223"/>
      <c r="N230" s="224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178</v>
      </c>
      <c r="AU230" s="19" t="s">
        <v>82</v>
      </c>
    </row>
    <row r="231" s="13" customFormat="1">
      <c r="A231" s="13"/>
      <c r="B231" s="225"/>
      <c r="C231" s="226"/>
      <c r="D231" s="227" t="s">
        <v>180</v>
      </c>
      <c r="E231" s="228" t="s">
        <v>19</v>
      </c>
      <c r="F231" s="229" t="s">
        <v>349</v>
      </c>
      <c r="G231" s="226"/>
      <c r="H231" s="230">
        <v>3854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180</v>
      </c>
      <c r="AU231" s="236" t="s">
        <v>82</v>
      </c>
      <c r="AV231" s="13" t="s">
        <v>82</v>
      </c>
      <c r="AW231" s="13" t="s">
        <v>33</v>
      </c>
      <c r="AX231" s="13" t="s">
        <v>72</v>
      </c>
      <c r="AY231" s="236" t="s">
        <v>170</v>
      </c>
    </row>
    <row r="232" s="13" customFormat="1">
      <c r="A232" s="13"/>
      <c r="B232" s="225"/>
      <c r="C232" s="226"/>
      <c r="D232" s="227" t="s">
        <v>180</v>
      </c>
      <c r="E232" s="228" t="s">
        <v>19</v>
      </c>
      <c r="F232" s="229" t="s">
        <v>350</v>
      </c>
      <c r="G232" s="226"/>
      <c r="H232" s="230">
        <v>1838.1600000000001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180</v>
      </c>
      <c r="AU232" s="236" t="s">
        <v>82</v>
      </c>
      <c r="AV232" s="13" t="s">
        <v>82</v>
      </c>
      <c r="AW232" s="13" t="s">
        <v>33</v>
      </c>
      <c r="AX232" s="13" t="s">
        <v>72</v>
      </c>
      <c r="AY232" s="236" t="s">
        <v>170</v>
      </c>
    </row>
    <row r="233" s="13" customFormat="1">
      <c r="A233" s="13"/>
      <c r="B233" s="225"/>
      <c r="C233" s="226"/>
      <c r="D233" s="227" t="s">
        <v>180</v>
      </c>
      <c r="E233" s="228" t="s">
        <v>19</v>
      </c>
      <c r="F233" s="229" t="s">
        <v>136</v>
      </c>
      <c r="G233" s="226"/>
      <c r="H233" s="230">
        <v>212</v>
      </c>
      <c r="I233" s="231"/>
      <c r="J233" s="226"/>
      <c r="K233" s="226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180</v>
      </c>
      <c r="AU233" s="236" t="s">
        <v>82</v>
      </c>
      <c r="AV233" s="13" t="s">
        <v>82</v>
      </c>
      <c r="AW233" s="13" t="s">
        <v>33</v>
      </c>
      <c r="AX233" s="13" t="s">
        <v>72</v>
      </c>
      <c r="AY233" s="236" t="s">
        <v>170</v>
      </c>
    </row>
    <row r="234" s="13" customFormat="1">
      <c r="A234" s="13"/>
      <c r="B234" s="225"/>
      <c r="C234" s="226"/>
      <c r="D234" s="227" t="s">
        <v>180</v>
      </c>
      <c r="E234" s="228" t="s">
        <v>19</v>
      </c>
      <c r="F234" s="229" t="s">
        <v>132</v>
      </c>
      <c r="G234" s="226"/>
      <c r="H234" s="230">
        <v>156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180</v>
      </c>
      <c r="AU234" s="236" t="s">
        <v>82</v>
      </c>
      <c r="AV234" s="13" t="s">
        <v>82</v>
      </c>
      <c r="AW234" s="13" t="s">
        <v>33</v>
      </c>
      <c r="AX234" s="13" t="s">
        <v>72</v>
      </c>
      <c r="AY234" s="236" t="s">
        <v>170</v>
      </c>
    </row>
    <row r="235" s="13" customFormat="1">
      <c r="A235" s="13"/>
      <c r="B235" s="225"/>
      <c r="C235" s="226"/>
      <c r="D235" s="227" t="s">
        <v>180</v>
      </c>
      <c r="E235" s="228" t="s">
        <v>19</v>
      </c>
      <c r="F235" s="229" t="s">
        <v>122</v>
      </c>
      <c r="G235" s="226"/>
      <c r="H235" s="230">
        <v>94</v>
      </c>
      <c r="I235" s="231"/>
      <c r="J235" s="226"/>
      <c r="K235" s="226"/>
      <c r="L235" s="232"/>
      <c r="M235" s="233"/>
      <c r="N235" s="234"/>
      <c r="O235" s="234"/>
      <c r="P235" s="234"/>
      <c r="Q235" s="234"/>
      <c r="R235" s="234"/>
      <c r="S235" s="234"/>
      <c r="T235" s="23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6" t="s">
        <v>180</v>
      </c>
      <c r="AU235" s="236" t="s">
        <v>82</v>
      </c>
      <c r="AV235" s="13" t="s">
        <v>82</v>
      </c>
      <c r="AW235" s="13" t="s">
        <v>33</v>
      </c>
      <c r="AX235" s="13" t="s">
        <v>72</v>
      </c>
      <c r="AY235" s="236" t="s">
        <v>170</v>
      </c>
    </row>
    <row r="236" s="13" customFormat="1">
      <c r="A236" s="13"/>
      <c r="B236" s="225"/>
      <c r="C236" s="226"/>
      <c r="D236" s="227" t="s">
        <v>180</v>
      </c>
      <c r="E236" s="228" t="s">
        <v>19</v>
      </c>
      <c r="F236" s="229" t="s">
        <v>351</v>
      </c>
      <c r="G236" s="226"/>
      <c r="H236" s="230">
        <v>200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180</v>
      </c>
      <c r="AU236" s="236" t="s">
        <v>82</v>
      </c>
      <c r="AV236" s="13" t="s">
        <v>82</v>
      </c>
      <c r="AW236" s="13" t="s">
        <v>33</v>
      </c>
      <c r="AX236" s="13" t="s">
        <v>72</v>
      </c>
      <c r="AY236" s="236" t="s">
        <v>170</v>
      </c>
    </row>
    <row r="237" s="13" customFormat="1">
      <c r="A237" s="13"/>
      <c r="B237" s="225"/>
      <c r="C237" s="226"/>
      <c r="D237" s="227" t="s">
        <v>180</v>
      </c>
      <c r="E237" s="228" t="s">
        <v>19</v>
      </c>
      <c r="F237" s="229" t="s">
        <v>352</v>
      </c>
      <c r="G237" s="226"/>
      <c r="H237" s="230">
        <v>55</v>
      </c>
      <c r="I237" s="231"/>
      <c r="J237" s="226"/>
      <c r="K237" s="226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180</v>
      </c>
      <c r="AU237" s="236" t="s">
        <v>82</v>
      </c>
      <c r="AV237" s="13" t="s">
        <v>82</v>
      </c>
      <c r="AW237" s="13" t="s">
        <v>33</v>
      </c>
      <c r="AX237" s="13" t="s">
        <v>72</v>
      </c>
      <c r="AY237" s="236" t="s">
        <v>170</v>
      </c>
    </row>
    <row r="238" s="16" customFormat="1">
      <c r="A238" s="16"/>
      <c r="B238" s="259"/>
      <c r="C238" s="260"/>
      <c r="D238" s="227" t="s">
        <v>180</v>
      </c>
      <c r="E238" s="261" t="s">
        <v>19</v>
      </c>
      <c r="F238" s="262" t="s">
        <v>234</v>
      </c>
      <c r="G238" s="260"/>
      <c r="H238" s="263">
        <v>6409.1599999999999</v>
      </c>
      <c r="I238" s="264"/>
      <c r="J238" s="260"/>
      <c r="K238" s="260"/>
      <c r="L238" s="265"/>
      <c r="M238" s="266"/>
      <c r="N238" s="267"/>
      <c r="O238" s="267"/>
      <c r="P238" s="267"/>
      <c r="Q238" s="267"/>
      <c r="R238" s="267"/>
      <c r="S238" s="267"/>
      <c r="T238" s="268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69" t="s">
        <v>180</v>
      </c>
      <c r="AU238" s="269" t="s">
        <v>82</v>
      </c>
      <c r="AV238" s="16" t="s">
        <v>187</v>
      </c>
      <c r="AW238" s="16" t="s">
        <v>33</v>
      </c>
      <c r="AX238" s="16" t="s">
        <v>72</v>
      </c>
      <c r="AY238" s="269" t="s">
        <v>170</v>
      </c>
    </row>
    <row r="239" s="13" customFormat="1">
      <c r="A239" s="13"/>
      <c r="B239" s="225"/>
      <c r="C239" s="226"/>
      <c r="D239" s="227" t="s">
        <v>180</v>
      </c>
      <c r="E239" s="228" t="s">
        <v>19</v>
      </c>
      <c r="F239" s="229" t="s">
        <v>353</v>
      </c>
      <c r="G239" s="226"/>
      <c r="H239" s="230">
        <v>-441.60000000000002</v>
      </c>
      <c r="I239" s="231"/>
      <c r="J239" s="226"/>
      <c r="K239" s="226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180</v>
      </c>
      <c r="AU239" s="236" t="s">
        <v>82</v>
      </c>
      <c r="AV239" s="13" t="s">
        <v>82</v>
      </c>
      <c r="AW239" s="13" t="s">
        <v>33</v>
      </c>
      <c r="AX239" s="13" t="s">
        <v>72</v>
      </c>
      <c r="AY239" s="236" t="s">
        <v>170</v>
      </c>
    </row>
    <row r="240" s="14" customFormat="1">
      <c r="A240" s="14"/>
      <c r="B240" s="237"/>
      <c r="C240" s="238"/>
      <c r="D240" s="227" t="s">
        <v>180</v>
      </c>
      <c r="E240" s="239" t="s">
        <v>19</v>
      </c>
      <c r="F240" s="240" t="s">
        <v>186</v>
      </c>
      <c r="G240" s="238"/>
      <c r="H240" s="241">
        <v>5967.5600000000004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180</v>
      </c>
      <c r="AU240" s="247" t="s">
        <v>82</v>
      </c>
      <c r="AV240" s="14" t="s">
        <v>176</v>
      </c>
      <c r="AW240" s="14" t="s">
        <v>33</v>
      </c>
      <c r="AX240" s="14" t="s">
        <v>80</v>
      </c>
      <c r="AY240" s="247" t="s">
        <v>170</v>
      </c>
    </row>
    <row r="241" s="2" customFormat="1" ht="24.15" customHeight="1">
      <c r="A241" s="40"/>
      <c r="B241" s="41"/>
      <c r="C241" s="207" t="s">
        <v>354</v>
      </c>
      <c r="D241" s="207" t="s">
        <v>172</v>
      </c>
      <c r="E241" s="208" t="s">
        <v>355</v>
      </c>
      <c r="F241" s="209" t="s">
        <v>356</v>
      </c>
      <c r="G241" s="210" t="s">
        <v>90</v>
      </c>
      <c r="H241" s="211">
        <v>1930.6800000000001</v>
      </c>
      <c r="I241" s="212"/>
      <c r="J241" s="213">
        <f>ROUND(I241*H241,2)</f>
        <v>0</v>
      </c>
      <c r="K241" s="209" t="s">
        <v>175</v>
      </c>
      <c r="L241" s="46"/>
      <c r="M241" s="214" t="s">
        <v>19</v>
      </c>
      <c r="N241" s="215" t="s">
        <v>43</v>
      </c>
      <c r="O241" s="86"/>
      <c r="P241" s="216">
        <f>O241*H241</f>
        <v>0</v>
      </c>
      <c r="Q241" s="216">
        <v>0</v>
      </c>
      <c r="R241" s="216">
        <f>Q241*H241</f>
        <v>0</v>
      </c>
      <c r="S241" s="216">
        <v>0</v>
      </c>
      <c r="T241" s="217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8" t="s">
        <v>176</v>
      </c>
      <c r="AT241" s="218" t="s">
        <v>172</v>
      </c>
      <c r="AU241" s="218" t="s">
        <v>82</v>
      </c>
      <c r="AY241" s="19" t="s">
        <v>170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9" t="s">
        <v>80</v>
      </c>
      <c r="BK241" s="219">
        <f>ROUND(I241*H241,2)</f>
        <v>0</v>
      </c>
      <c r="BL241" s="19" t="s">
        <v>176</v>
      </c>
      <c r="BM241" s="218" t="s">
        <v>357</v>
      </c>
    </row>
    <row r="242" s="2" customFormat="1">
      <c r="A242" s="40"/>
      <c r="B242" s="41"/>
      <c r="C242" s="42"/>
      <c r="D242" s="220" t="s">
        <v>178</v>
      </c>
      <c r="E242" s="42"/>
      <c r="F242" s="221" t="s">
        <v>358</v>
      </c>
      <c r="G242" s="42"/>
      <c r="H242" s="42"/>
      <c r="I242" s="222"/>
      <c r="J242" s="42"/>
      <c r="K242" s="42"/>
      <c r="L242" s="46"/>
      <c r="M242" s="223"/>
      <c r="N242" s="224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178</v>
      </c>
      <c r="AU242" s="19" t="s">
        <v>82</v>
      </c>
    </row>
    <row r="243" s="13" customFormat="1">
      <c r="A243" s="13"/>
      <c r="B243" s="225"/>
      <c r="C243" s="226"/>
      <c r="D243" s="227" t="s">
        <v>180</v>
      </c>
      <c r="E243" s="228" t="s">
        <v>19</v>
      </c>
      <c r="F243" s="229" t="s">
        <v>359</v>
      </c>
      <c r="G243" s="226"/>
      <c r="H243" s="230">
        <v>1930.6800000000001</v>
      </c>
      <c r="I243" s="231"/>
      <c r="J243" s="226"/>
      <c r="K243" s="226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180</v>
      </c>
      <c r="AU243" s="236" t="s">
        <v>82</v>
      </c>
      <c r="AV243" s="13" t="s">
        <v>82</v>
      </c>
      <c r="AW243" s="13" t="s">
        <v>33</v>
      </c>
      <c r="AX243" s="13" t="s">
        <v>80</v>
      </c>
      <c r="AY243" s="236" t="s">
        <v>170</v>
      </c>
    </row>
    <row r="244" s="2" customFormat="1" ht="16.5" customHeight="1">
      <c r="A244" s="40"/>
      <c r="B244" s="41"/>
      <c r="C244" s="270" t="s">
        <v>360</v>
      </c>
      <c r="D244" s="270" t="s">
        <v>361</v>
      </c>
      <c r="E244" s="271" t="s">
        <v>362</v>
      </c>
      <c r="F244" s="272" t="s">
        <v>363</v>
      </c>
      <c r="G244" s="273" t="s">
        <v>364</v>
      </c>
      <c r="H244" s="274">
        <v>38.613999999999997</v>
      </c>
      <c r="I244" s="275"/>
      <c r="J244" s="276">
        <f>ROUND(I244*H244,2)</f>
        <v>0</v>
      </c>
      <c r="K244" s="272" t="s">
        <v>175</v>
      </c>
      <c r="L244" s="277"/>
      <c r="M244" s="278" t="s">
        <v>19</v>
      </c>
      <c r="N244" s="279" t="s">
        <v>43</v>
      </c>
      <c r="O244" s="86"/>
      <c r="P244" s="216">
        <f>O244*H244</f>
        <v>0</v>
      </c>
      <c r="Q244" s="216">
        <v>0.001</v>
      </c>
      <c r="R244" s="216">
        <f>Q244*H244</f>
        <v>0.038613999999999996</v>
      </c>
      <c r="S244" s="216">
        <v>0</v>
      </c>
      <c r="T244" s="217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8" t="s">
        <v>225</v>
      </c>
      <c r="AT244" s="218" t="s">
        <v>361</v>
      </c>
      <c r="AU244" s="218" t="s">
        <v>82</v>
      </c>
      <c r="AY244" s="19" t="s">
        <v>170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9" t="s">
        <v>80</v>
      </c>
      <c r="BK244" s="219">
        <f>ROUND(I244*H244,2)</f>
        <v>0</v>
      </c>
      <c r="BL244" s="19" t="s">
        <v>176</v>
      </c>
      <c r="BM244" s="218" t="s">
        <v>365</v>
      </c>
    </row>
    <row r="245" s="13" customFormat="1">
      <c r="A245" s="13"/>
      <c r="B245" s="225"/>
      <c r="C245" s="226"/>
      <c r="D245" s="227" t="s">
        <v>180</v>
      </c>
      <c r="E245" s="228" t="s">
        <v>19</v>
      </c>
      <c r="F245" s="229" t="s">
        <v>366</v>
      </c>
      <c r="G245" s="226"/>
      <c r="H245" s="230">
        <v>38.613999999999997</v>
      </c>
      <c r="I245" s="231"/>
      <c r="J245" s="226"/>
      <c r="K245" s="226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180</v>
      </c>
      <c r="AU245" s="236" t="s">
        <v>82</v>
      </c>
      <c r="AV245" s="13" t="s">
        <v>82</v>
      </c>
      <c r="AW245" s="13" t="s">
        <v>33</v>
      </c>
      <c r="AX245" s="13" t="s">
        <v>80</v>
      </c>
      <c r="AY245" s="236" t="s">
        <v>170</v>
      </c>
    </row>
    <row r="246" s="2" customFormat="1" ht="21.75" customHeight="1">
      <c r="A246" s="40"/>
      <c r="B246" s="41"/>
      <c r="C246" s="207" t="s">
        <v>367</v>
      </c>
      <c r="D246" s="207" t="s">
        <v>172</v>
      </c>
      <c r="E246" s="208" t="s">
        <v>368</v>
      </c>
      <c r="F246" s="209" t="s">
        <v>369</v>
      </c>
      <c r="G246" s="210" t="s">
        <v>90</v>
      </c>
      <c r="H246" s="211">
        <v>441.60000000000002</v>
      </c>
      <c r="I246" s="212"/>
      <c r="J246" s="213">
        <f>ROUND(I246*H246,2)</f>
        <v>0</v>
      </c>
      <c r="K246" s="209" t="s">
        <v>175</v>
      </c>
      <c r="L246" s="46"/>
      <c r="M246" s="214" t="s">
        <v>19</v>
      </c>
      <c r="N246" s="215" t="s">
        <v>43</v>
      </c>
      <c r="O246" s="86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176</v>
      </c>
      <c r="AT246" s="218" t="s">
        <v>172</v>
      </c>
      <c r="AU246" s="218" t="s">
        <v>82</v>
      </c>
      <c r="AY246" s="19" t="s">
        <v>170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80</v>
      </c>
      <c r="BK246" s="219">
        <f>ROUND(I246*H246,2)</f>
        <v>0</v>
      </c>
      <c r="BL246" s="19" t="s">
        <v>176</v>
      </c>
      <c r="BM246" s="218" t="s">
        <v>370</v>
      </c>
    </row>
    <row r="247" s="2" customFormat="1">
      <c r="A247" s="40"/>
      <c r="B247" s="41"/>
      <c r="C247" s="42"/>
      <c r="D247" s="220" t="s">
        <v>178</v>
      </c>
      <c r="E247" s="42"/>
      <c r="F247" s="221" t="s">
        <v>371</v>
      </c>
      <c r="G247" s="42"/>
      <c r="H247" s="42"/>
      <c r="I247" s="222"/>
      <c r="J247" s="42"/>
      <c r="K247" s="42"/>
      <c r="L247" s="46"/>
      <c r="M247" s="223"/>
      <c r="N247" s="224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178</v>
      </c>
      <c r="AU247" s="19" t="s">
        <v>82</v>
      </c>
    </row>
    <row r="248" s="15" customFormat="1">
      <c r="A248" s="15"/>
      <c r="B248" s="249"/>
      <c r="C248" s="250"/>
      <c r="D248" s="227" t="s">
        <v>180</v>
      </c>
      <c r="E248" s="251" t="s">
        <v>19</v>
      </c>
      <c r="F248" s="252" t="s">
        <v>372</v>
      </c>
      <c r="G248" s="250"/>
      <c r="H248" s="251" t="s">
        <v>19</v>
      </c>
      <c r="I248" s="253"/>
      <c r="J248" s="250"/>
      <c r="K248" s="250"/>
      <c r="L248" s="254"/>
      <c r="M248" s="255"/>
      <c r="N248" s="256"/>
      <c r="O248" s="256"/>
      <c r="P248" s="256"/>
      <c r="Q248" s="256"/>
      <c r="R248" s="256"/>
      <c r="S248" s="256"/>
      <c r="T248" s="25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8" t="s">
        <v>180</v>
      </c>
      <c r="AU248" s="258" t="s">
        <v>82</v>
      </c>
      <c r="AV248" s="15" t="s">
        <v>80</v>
      </c>
      <c r="AW248" s="15" t="s">
        <v>33</v>
      </c>
      <c r="AX248" s="15" t="s">
        <v>72</v>
      </c>
      <c r="AY248" s="258" t="s">
        <v>170</v>
      </c>
    </row>
    <row r="249" s="13" customFormat="1">
      <c r="A249" s="13"/>
      <c r="B249" s="225"/>
      <c r="C249" s="226"/>
      <c r="D249" s="227" t="s">
        <v>180</v>
      </c>
      <c r="E249" s="228" t="s">
        <v>19</v>
      </c>
      <c r="F249" s="229" t="s">
        <v>373</v>
      </c>
      <c r="G249" s="226"/>
      <c r="H249" s="230">
        <v>276</v>
      </c>
      <c r="I249" s="231"/>
      <c r="J249" s="226"/>
      <c r="K249" s="226"/>
      <c r="L249" s="232"/>
      <c r="M249" s="233"/>
      <c r="N249" s="234"/>
      <c r="O249" s="234"/>
      <c r="P249" s="234"/>
      <c r="Q249" s="234"/>
      <c r="R249" s="234"/>
      <c r="S249" s="234"/>
      <c r="T249" s="23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6" t="s">
        <v>180</v>
      </c>
      <c r="AU249" s="236" t="s">
        <v>82</v>
      </c>
      <c r="AV249" s="13" t="s">
        <v>82</v>
      </c>
      <c r="AW249" s="13" t="s">
        <v>33</v>
      </c>
      <c r="AX249" s="13" t="s">
        <v>72</v>
      </c>
      <c r="AY249" s="236" t="s">
        <v>170</v>
      </c>
    </row>
    <row r="250" s="13" customFormat="1">
      <c r="A250" s="13"/>
      <c r="B250" s="225"/>
      <c r="C250" s="226"/>
      <c r="D250" s="227" t="s">
        <v>180</v>
      </c>
      <c r="E250" s="228" t="s">
        <v>19</v>
      </c>
      <c r="F250" s="229" t="s">
        <v>374</v>
      </c>
      <c r="G250" s="226"/>
      <c r="H250" s="230">
        <v>165.59999999999999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180</v>
      </c>
      <c r="AU250" s="236" t="s">
        <v>82</v>
      </c>
      <c r="AV250" s="13" t="s">
        <v>82</v>
      </c>
      <c r="AW250" s="13" t="s">
        <v>33</v>
      </c>
      <c r="AX250" s="13" t="s">
        <v>72</v>
      </c>
      <c r="AY250" s="236" t="s">
        <v>170</v>
      </c>
    </row>
    <row r="251" s="14" customFormat="1">
      <c r="A251" s="14"/>
      <c r="B251" s="237"/>
      <c r="C251" s="238"/>
      <c r="D251" s="227" t="s">
        <v>180</v>
      </c>
      <c r="E251" s="239" t="s">
        <v>120</v>
      </c>
      <c r="F251" s="240" t="s">
        <v>186</v>
      </c>
      <c r="G251" s="238"/>
      <c r="H251" s="241">
        <v>441.60000000000002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180</v>
      </c>
      <c r="AU251" s="247" t="s">
        <v>82</v>
      </c>
      <c r="AV251" s="14" t="s">
        <v>176</v>
      </c>
      <c r="AW251" s="14" t="s">
        <v>33</v>
      </c>
      <c r="AX251" s="14" t="s">
        <v>80</v>
      </c>
      <c r="AY251" s="247" t="s">
        <v>170</v>
      </c>
    </row>
    <row r="252" s="2" customFormat="1" ht="24.15" customHeight="1">
      <c r="A252" s="40"/>
      <c r="B252" s="41"/>
      <c r="C252" s="207" t="s">
        <v>375</v>
      </c>
      <c r="D252" s="207" t="s">
        <v>172</v>
      </c>
      <c r="E252" s="208" t="s">
        <v>376</v>
      </c>
      <c r="F252" s="209" t="s">
        <v>377</v>
      </c>
      <c r="G252" s="210" t="s">
        <v>90</v>
      </c>
      <c r="H252" s="211">
        <v>1322</v>
      </c>
      <c r="I252" s="212"/>
      <c r="J252" s="213">
        <f>ROUND(I252*H252,2)</f>
        <v>0</v>
      </c>
      <c r="K252" s="209" t="s">
        <v>175</v>
      </c>
      <c r="L252" s="46"/>
      <c r="M252" s="214" t="s">
        <v>19</v>
      </c>
      <c r="N252" s="215" t="s">
        <v>43</v>
      </c>
      <c r="O252" s="86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8" t="s">
        <v>176</v>
      </c>
      <c r="AT252" s="218" t="s">
        <v>172</v>
      </c>
      <c r="AU252" s="218" t="s">
        <v>82</v>
      </c>
      <c r="AY252" s="19" t="s">
        <v>170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9" t="s">
        <v>80</v>
      </c>
      <c r="BK252" s="219">
        <f>ROUND(I252*H252,2)</f>
        <v>0</v>
      </c>
      <c r="BL252" s="19" t="s">
        <v>176</v>
      </c>
      <c r="BM252" s="218" t="s">
        <v>378</v>
      </c>
    </row>
    <row r="253" s="2" customFormat="1">
      <c r="A253" s="40"/>
      <c r="B253" s="41"/>
      <c r="C253" s="42"/>
      <c r="D253" s="220" t="s">
        <v>178</v>
      </c>
      <c r="E253" s="42"/>
      <c r="F253" s="221" t="s">
        <v>379</v>
      </c>
      <c r="G253" s="42"/>
      <c r="H253" s="42"/>
      <c r="I253" s="222"/>
      <c r="J253" s="42"/>
      <c r="K253" s="42"/>
      <c r="L253" s="46"/>
      <c r="M253" s="223"/>
      <c r="N253" s="224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178</v>
      </c>
      <c r="AU253" s="19" t="s">
        <v>82</v>
      </c>
    </row>
    <row r="254" s="13" customFormat="1">
      <c r="A254" s="13"/>
      <c r="B254" s="225"/>
      <c r="C254" s="226"/>
      <c r="D254" s="227" t="s">
        <v>180</v>
      </c>
      <c r="E254" s="228" t="s">
        <v>19</v>
      </c>
      <c r="F254" s="229" t="s">
        <v>380</v>
      </c>
      <c r="G254" s="226"/>
      <c r="H254" s="230">
        <v>1322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180</v>
      </c>
      <c r="AU254" s="236" t="s">
        <v>82</v>
      </c>
      <c r="AV254" s="13" t="s">
        <v>82</v>
      </c>
      <c r="AW254" s="13" t="s">
        <v>33</v>
      </c>
      <c r="AX254" s="13" t="s">
        <v>80</v>
      </c>
      <c r="AY254" s="236" t="s">
        <v>170</v>
      </c>
    </row>
    <row r="255" s="2" customFormat="1" ht="24.15" customHeight="1">
      <c r="A255" s="40"/>
      <c r="B255" s="41"/>
      <c r="C255" s="207" t="s">
        <v>381</v>
      </c>
      <c r="D255" s="207" t="s">
        <v>172</v>
      </c>
      <c r="E255" s="208" t="s">
        <v>382</v>
      </c>
      <c r="F255" s="209" t="s">
        <v>383</v>
      </c>
      <c r="G255" s="210" t="s">
        <v>90</v>
      </c>
      <c r="H255" s="211">
        <v>1276</v>
      </c>
      <c r="I255" s="212"/>
      <c r="J255" s="213">
        <f>ROUND(I255*H255,2)</f>
        <v>0</v>
      </c>
      <c r="K255" s="209" t="s">
        <v>175</v>
      </c>
      <c r="L255" s="46"/>
      <c r="M255" s="214" t="s">
        <v>19</v>
      </c>
      <c r="N255" s="215" t="s">
        <v>43</v>
      </c>
      <c r="O255" s="86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8" t="s">
        <v>176</v>
      </c>
      <c r="AT255" s="218" t="s">
        <v>172</v>
      </c>
      <c r="AU255" s="218" t="s">
        <v>82</v>
      </c>
      <c r="AY255" s="19" t="s">
        <v>170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80</v>
      </c>
      <c r="BK255" s="219">
        <f>ROUND(I255*H255,2)</f>
        <v>0</v>
      </c>
      <c r="BL255" s="19" t="s">
        <v>176</v>
      </c>
      <c r="BM255" s="218" t="s">
        <v>384</v>
      </c>
    </row>
    <row r="256" s="2" customFormat="1">
      <c r="A256" s="40"/>
      <c r="B256" s="41"/>
      <c r="C256" s="42"/>
      <c r="D256" s="220" t="s">
        <v>178</v>
      </c>
      <c r="E256" s="42"/>
      <c r="F256" s="221" t="s">
        <v>385</v>
      </c>
      <c r="G256" s="42"/>
      <c r="H256" s="42"/>
      <c r="I256" s="222"/>
      <c r="J256" s="42"/>
      <c r="K256" s="42"/>
      <c r="L256" s="46"/>
      <c r="M256" s="223"/>
      <c r="N256" s="22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178</v>
      </c>
      <c r="AU256" s="19" t="s">
        <v>82</v>
      </c>
    </row>
    <row r="257" s="13" customFormat="1">
      <c r="A257" s="13"/>
      <c r="B257" s="225"/>
      <c r="C257" s="226"/>
      <c r="D257" s="227" t="s">
        <v>180</v>
      </c>
      <c r="E257" s="228" t="s">
        <v>19</v>
      </c>
      <c r="F257" s="229" t="s">
        <v>386</v>
      </c>
      <c r="G257" s="226"/>
      <c r="H257" s="230">
        <v>1276</v>
      </c>
      <c r="I257" s="231"/>
      <c r="J257" s="226"/>
      <c r="K257" s="226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180</v>
      </c>
      <c r="AU257" s="236" t="s">
        <v>82</v>
      </c>
      <c r="AV257" s="13" t="s">
        <v>82</v>
      </c>
      <c r="AW257" s="13" t="s">
        <v>33</v>
      </c>
      <c r="AX257" s="13" t="s">
        <v>80</v>
      </c>
      <c r="AY257" s="236" t="s">
        <v>170</v>
      </c>
    </row>
    <row r="258" s="2" customFormat="1" ht="16.5" customHeight="1">
      <c r="A258" s="40"/>
      <c r="B258" s="41"/>
      <c r="C258" s="207" t="s">
        <v>387</v>
      </c>
      <c r="D258" s="207" t="s">
        <v>172</v>
      </c>
      <c r="E258" s="208" t="s">
        <v>388</v>
      </c>
      <c r="F258" s="209" t="s">
        <v>389</v>
      </c>
      <c r="G258" s="210" t="s">
        <v>202</v>
      </c>
      <c r="H258" s="211">
        <v>1</v>
      </c>
      <c r="I258" s="212"/>
      <c r="J258" s="213">
        <f>ROUND(I258*H258,2)</f>
        <v>0</v>
      </c>
      <c r="K258" s="209" t="s">
        <v>19</v>
      </c>
      <c r="L258" s="46"/>
      <c r="M258" s="214" t="s">
        <v>19</v>
      </c>
      <c r="N258" s="215" t="s">
        <v>43</v>
      </c>
      <c r="O258" s="86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8" t="s">
        <v>176</v>
      </c>
      <c r="AT258" s="218" t="s">
        <v>172</v>
      </c>
      <c r="AU258" s="218" t="s">
        <v>82</v>
      </c>
      <c r="AY258" s="19" t="s">
        <v>170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80</v>
      </c>
      <c r="BK258" s="219">
        <f>ROUND(I258*H258,2)</f>
        <v>0</v>
      </c>
      <c r="BL258" s="19" t="s">
        <v>176</v>
      </c>
      <c r="BM258" s="218" t="s">
        <v>390</v>
      </c>
    </row>
    <row r="259" s="2" customFormat="1">
      <c r="A259" s="40"/>
      <c r="B259" s="41"/>
      <c r="C259" s="42"/>
      <c r="D259" s="227" t="s">
        <v>204</v>
      </c>
      <c r="E259" s="42"/>
      <c r="F259" s="248" t="s">
        <v>391</v>
      </c>
      <c r="G259" s="42"/>
      <c r="H259" s="42"/>
      <c r="I259" s="22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204</v>
      </c>
      <c r="AU259" s="19" t="s">
        <v>82</v>
      </c>
    </row>
    <row r="260" s="13" customFormat="1">
      <c r="A260" s="13"/>
      <c r="B260" s="225"/>
      <c r="C260" s="226"/>
      <c r="D260" s="227" t="s">
        <v>180</v>
      </c>
      <c r="E260" s="228" t="s">
        <v>19</v>
      </c>
      <c r="F260" s="229" t="s">
        <v>80</v>
      </c>
      <c r="G260" s="226"/>
      <c r="H260" s="230">
        <v>1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180</v>
      </c>
      <c r="AU260" s="236" t="s">
        <v>82</v>
      </c>
      <c r="AV260" s="13" t="s">
        <v>82</v>
      </c>
      <c r="AW260" s="13" t="s">
        <v>33</v>
      </c>
      <c r="AX260" s="13" t="s">
        <v>80</v>
      </c>
      <c r="AY260" s="236" t="s">
        <v>170</v>
      </c>
    </row>
    <row r="261" s="12" customFormat="1" ht="22.8" customHeight="1">
      <c r="A261" s="12"/>
      <c r="B261" s="191"/>
      <c r="C261" s="192"/>
      <c r="D261" s="193" t="s">
        <v>71</v>
      </c>
      <c r="E261" s="205" t="s">
        <v>82</v>
      </c>
      <c r="F261" s="205" t="s">
        <v>392</v>
      </c>
      <c r="G261" s="192"/>
      <c r="H261" s="192"/>
      <c r="I261" s="195"/>
      <c r="J261" s="206">
        <f>BK261</f>
        <v>0</v>
      </c>
      <c r="K261" s="192"/>
      <c r="L261" s="197"/>
      <c r="M261" s="198"/>
      <c r="N261" s="199"/>
      <c r="O261" s="199"/>
      <c r="P261" s="200">
        <f>SUM(P262:P318)</f>
        <v>0</v>
      </c>
      <c r="Q261" s="199"/>
      <c r="R261" s="200">
        <f>SUM(R262:R318)</f>
        <v>125.78564401999998</v>
      </c>
      <c r="S261" s="199"/>
      <c r="T261" s="201">
        <f>SUM(T262:T318)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2" t="s">
        <v>80</v>
      </c>
      <c r="AT261" s="203" t="s">
        <v>71</v>
      </c>
      <c r="AU261" s="203" t="s">
        <v>80</v>
      </c>
      <c r="AY261" s="202" t="s">
        <v>170</v>
      </c>
      <c r="BK261" s="204">
        <f>SUM(BK262:BK318)</f>
        <v>0</v>
      </c>
    </row>
    <row r="262" s="2" customFormat="1" ht="24.15" customHeight="1">
      <c r="A262" s="40"/>
      <c r="B262" s="41"/>
      <c r="C262" s="207" t="s">
        <v>393</v>
      </c>
      <c r="D262" s="207" t="s">
        <v>172</v>
      </c>
      <c r="E262" s="208" t="s">
        <v>394</v>
      </c>
      <c r="F262" s="209" t="s">
        <v>395</v>
      </c>
      <c r="G262" s="210" t="s">
        <v>108</v>
      </c>
      <c r="H262" s="211">
        <v>1.5</v>
      </c>
      <c r="I262" s="212"/>
      <c r="J262" s="213">
        <f>ROUND(I262*H262,2)</f>
        <v>0</v>
      </c>
      <c r="K262" s="209" t="s">
        <v>175</v>
      </c>
      <c r="L262" s="46"/>
      <c r="M262" s="214" t="s">
        <v>19</v>
      </c>
      <c r="N262" s="215" t="s">
        <v>43</v>
      </c>
      <c r="O262" s="86"/>
      <c r="P262" s="216">
        <f>O262*H262</f>
        <v>0</v>
      </c>
      <c r="Q262" s="216">
        <v>1.6299999999999999</v>
      </c>
      <c r="R262" s="216">
        <f>Q262*H262</f>
        <v>2.4449999999999998</v>
      </c>
      <c r="S262" s="216">
        <v>0</v>
      </c>
      <c r="T262" s="217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8" t="s">
        <v>176</v>
      </c>
      <c r="AT262" s="218" t="s">
        <v>172</v>
      </c>
      <c r="AU262" s="218" t="s">
        <v>82</v>
      </c>
      <c r="AY262" s="19" t="s">
        <v>170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9" t="s">
        <v>80</v>
      </c>
      <c r="BK262" s="219">
        <f>ROUND(I262*H262,2)</f>
        <v>0</v>
      </c>
      <c r="BL262" s="19" t="s">
        <v>176</v>
      </c>
      <c r="BM262" s="218" t="s">
        <v>396</v>
      </c>
    </row>
    <row r="263" s="2" customFormat="1">
      <c r="A263" s="40"/>
      <c r="B263" s="41"/>
      <c r="C263" s="42"/>
      <c r="D263" s="220" t="s">
        <v>178</v>
      </c>
      <c r="E263" s="42"/>
      <c r="F263" s="221" t="s">
        <v>397</v>
      </c>
      <c r="G263" s="42"/>
      <c r="H263" s="42"/>
      <c r="I263" s="222"/>
      <c r="J263" s="42"/>
      <c r="K263" s="42"/>
      <c r="L263" s="46"/>
      <c r="M263" s="223"/>
      <c r="N263" s="224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178</v>
      </c>
      <c r="AU263" s="19" t="s">
        <v>82</v>
      </c>
    </row>
    <row r="264" s="13" customFormat="1">
      <c r="A264" s="13"/>
      <c r="B264" s="225"/>
      <c r="C264" s="226"/>
      <c r="D264" s="227" t="s">
        <v>180</v>
      </c>
      <c r="E264" s="228" t="s">
        <v>19</v>
      </c>
      <c r="F264" s="229" t="s">
        <v>338</v>
      </c>
      <c r="G264" s="226"/>
      <c r="H264" s="230">
        <v>1.5</v>
      </c>
      <c r="I264" s="231"/>
      <c r="J264" s="226"/>
      <c r="K264" s="226"/>
      <c r="L264" s="232"/>
      <c r="M264" s="233"/>
      <c r="N264" s="234"/>
      <c r="O264" s="234"/>
      <c r="P264" s="234"/>
      <c r="Q264" s="234"/>
      <c r="R264" s="234"/>
      <c r="S264" s="234"/>
      <c r="T264" s="23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6" t="s">
        <v>180</v>
      </c>
      <c r="AU264" s="236" t="s">
        <v>82</v>
      </c>
      <c r="AV264" s="13" t="s">
        <v>82</v>
      </c>
      <c r="AW264" s="13" t="s">
        <v>33</v>
      </c>
      <c r="AX264" s="13" t="s">
        <v>72</v>
      </c>
      <c r="AY264" s="236" t="s">
        <v>170</v>
      </c>
    </row>
    <row r="265" s="14" customFormat="1">
      <c r="A265" s="14"/>
      <c r="B265" s="237"/>
      <c r="C265" s="238"/>
      <c r="D265" s="227" t="s">
        <v>180</v>
      </c>
      <c r="E265" s="239" t="s">
        <v>19</v>
      </c>
      <c r="F265" s="240" t="s">
        <v>186</v>
      </c>
      <c r="G265" s="238"/>
      <c r="H265" s="241">
        <v>1.5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180</v>
      </c>
      <c r="AU265" s="247" t="s">
        <v>82</v>
      </c>
      <c r="AV265" s="14" t="s">
        <v>176</v>
      </c>
      <c r="AW265" s="14" t="s">
        <v>33</v>
      </c>
      <c r="AX265" s="14" t="s">
        <v>80</v>
      </c>
      <c r="AY265" s="247" t="s">
        <v>170</v>
      </c>
    </row>
    <row r="266" s="2" customFormat="1" ht="24.15" customHeight="1">
      <c r="A266" s="40"/>
      <c r="B266" s="41"/>
      <c r="C266" s="207" t="s">
        <v>398</v>
      </c>
      <c r="D266" s="207" t="s">
        <v>172</v>
      </c>
      <c r="E266" s="208" t="s">
        <v>399</v>
      </c>
      <c r="F266" s="209" t="s">
        <v>400</v>
      </c>
      <c r="G266" s="210" t="s">
        <v>108</v>
      </c>
      <c r="H266" s="211">
        <v>1.5</v>
      </c>
      <c r="I266" s="212"/>
      <c r="J266" s="213">
        <f>ROUND(I266*H266,2)</f>
        <v>0</v>
      </c>
      <c r="K266" s="209" t="s">
        <v>175</v>
      </c>
      <c r="L266" s="46"/>
      <c r="M266" s="214" t="s">
        <v>19</v>
      </c>
      <c r="N266" s="215" t="s">
        <v>43</v>
      </c>
      <c r="O266" s="86"/>
      <c r="P266" s="216">
        <f>O266*H266</f>
        <v>0</v>
      </c>
      <c r="Q266" s="216">
        <v>1.6299999999999999</v>
      </c>
      <c r="R266" s="216">
        <f>Q266*H266</f>
        <v>2.4449999999999998</v>
      </c>
      <c r="S266" s="216">
        <v>0</v>
      </c>
      <c r="T266" s="217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8" t="s">
        <v>176</v>
      </c>
      <c r="AT266" s="218" t="s">
        <v>172</v>
      </c>
      <c r="AU266" s="218" t="s">
        <v>82</v>
      </c>
      <c r="AY266" s="19" t="s">
        <v>170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80</v>
      </c>
      <c r="BK266" s="219">
        <f>ROUND(I266*H266,2)</f>
        <v>0</v>
      </c>
      <c r="BL266" s="19" t="s">
        <v>176</v>
      </c>
      <c r="BM266" s="218" t="s">
        <v>401</v>
      </c>
    </row>
    <row r="267" s="2" customFormat="1">
      <c r="A267" s="40"/>
      <c r="B267" s="41"/>
      <c r="C267" s="42"/>
      <c r="D267" s="220" t="s">
        <v>178</v>
      </c>
      <c r="E267" s="42"/>
      <c r="F267" s="221" t="s">
        <v>402</v>
      </c>
      <c r="G267" s="42"/>
      <c r="H267" s="42"/>
      <c r="I267" s="222"/>
      <c r="J267" s="42"/>
      <c r="K267" s="42"/>
      <c r="L267" s="46"/>
      <c r="M267" s="223"/>
      <c r="N267" s="224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178</v>
      </c>
      <c r="AU267" s="19" t="s">
        <v>82</v>
      </c>
    </row>
    <row r="268" s="13" customFormat="1">
      <c r="A268" s="13"/>
      <c r="B268" s="225"/>
      <c r="C268" s="226"/>
      <c r="D268" s="227" t="s">
        <v>180</v>
      </c>
      <c r="E268" s="228" t="s">
        <v>19</v>
      </c>
      <c r="F268" s="229" t="s">
        <v>338</v>
      </c>
      <c r="G268" s="226"/>
      <c r="H268" s="230">
        <v>1.5</v>
      </c>
      <c r="I268" s="231"/>
      <c r="J268" s="226"/>
      <c r="K268" s="226"/>
      <c r="L268" s="232"/>
      <c r="M268" s="233"/>
      <c r="N268" s="234"/>
      <c r="O268" s="234"/>
      <c r="P268" s="234"/>
      <c r="Q268" s="234"/>
      <c r="R268" s="234"/>
      <c r="S268" s="234"/>
      <c r="T268" s="23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6" t="s">
        <v>180</v>
      </c>
      <c r="AU268" s="236" t="s">
        <v>82</v>
      </c>
      <c r="AV268" s="13" t="s">
        <v>82</v>
      </c>
      <c r="AW268" s="13" t="s">
        <v>33</v>
      </c>
      <c r="AX268" s="13" t="s">
        <v>72</v>
      </c>
      <c r="AY268" s="236" t="s">
        <v>170</v>
      </c>
    </row>
    <row r="269" s="14" customFormat="1">
      <c r="A269" s="14"/>
      <c r="B269" s="237"/>
      <c r="C269" s="238"/>
      <c r="D269" s="227" t="s">
        <v>180</v>
      </c>
      <c r="E269" s="239" t="s">
        <v>19</v>
      </c>
      <c r="F269" s="240" t="s">
        <v>186</v>
      </c>
      <c r="G269" s="238"/>
      <c r="H269" s="241">
        <v>1.5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180</v>
      </c>
      <c r="AU269" s="247" t="s">
        <v>82</v>
      </c>
      <c r="AV269" s="14" t="s">
        <v>176</v>
      </c>
      <c r="AW269" s="14" t="s">
        <v>33</v>
      </c>
      <c r="AX269" s="14" t="s">
        <v>80</v>
      </c>
      <c r="AY269" s="247" t="s">
        <v>170</v>
      </c>
    </row>
    <row r="270" s="2" customFormat="1" ht="24.15" customHeight="1">
      <c r="A270" s="40"/>
      <c r="B270" s="41"/>
      <c r="C270" s="207" t="s">
        <v>403</v>
      </c>
      <c r="D270" s="207" t="s">
        <v>172</v>
      </c>
      <c r="E270" s="208" t="s">
        <v>404</v>
      </c>
      <c r="F270" s="209" t="s">
        <v>405</v>
      </c>
      <c r="G270" s="210" t="s">
        <v>108</v>
      </c>
      <c r="H270" s="211">
        <v>1.5</v>
      </c>
      <c r="I270" s="212"/>
      <c r="J270" s="213">
        <f>ROUND(I270*H270,2)</f>
        <v>0</v>
      </c>
      <c r="K270" s="209" t="s">
        <v>175</v>
      </c>
      <c r="L270" s="46"/>
      <c r="M270" s="214" t="s">
        <v>19</v>
      </c>
      <c r="N270" s="215" t="s">
        <v>43</v>
      </c>
      <c r="O270" s="86"/>
      <c r="P270" s="216">
        <f>O270*H270</f>
        <v>0</v>
      </c>
      <c r="Q270" s="216">
        <v>1.665</v>
      </c>
      <c r="R270" s="216">
        <f>Q270*H270</f>
        <v>2.4975000000000001</v>
      </c>
      <c r="S270" s="216">
        <v>0</v>
      </c>
      <c r="T270" s="217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8" t="s">
        <v>176</v>
      </c>
      <c r="AT270" s="218" t="s">
        <v>172</v>
      </c>
      <c r="AU270" s="218" t="s">
        <v>82</v>
      </c>
      <c r="AY270" s="19" t="s">
        <v>170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9" t="s">
        <v>80</v>
      </c>
      <c r="BK270" s="219">
        <f>ROUND(I270*H270,2)</f>
        <v>0</v>
      </c>
      <c r="BL270" s="19" t="s">
        <v>176</v>
      </c>
      <c r="BM270" s="218" t="s">
        <v>406</v>
      </c>
    </row>
    <row r="271" s="2" customFormat="1">
      <c r="A271" s="40"/>
      <c r="B271" s="41"/>
      <c r="C271" s="42"/>
      <c r="D271" s="220" t="s">
        <v>178</v>
      </c>
      <c r="E271" s="42"/>
      <c r="F271" s="221" t="s">
        <v>407</v>
      </c>
      <c r="G271" s="42"/>
      <c r="H271" s="42"/>
      <c r="I271" s="222"/>
      <c r="J271" s="42"/>
      <c r="K271" s="42"/>
      <c r="L271" s="46"/>
      <c r="M271" s="223"/>
      <c r="N271" s="224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178</v>
      </c>
      <c r="AU271" s="19" t="s">
        <v>82</v>
      </c>
    </row>
    <row r="272" s="13" customFormat="1">
      <c r="A272" s="13"/>
      <c r="B272" s="225"/>
      <c r="C272" s="226"/>
      <c r="D272" s="227" t="s">
        <v>180</v>
      </c>
      <c r="E272" s="228" t="s">
        <v>19</v>
      </c>
      <c r="F272" s="229" t="s">
        <v>338</v>
      </c>
      <c r="G272" s="226"/>
      <c r="H272" s="230">
        <v>1.5</v>
      </c>
      <c r="I272" s="231"/>
      <c r="J272" s="226"/>
      <c r="K272" s="226"/>
      <c r="L272" s="232"/>
      <c r="M272" s="233"/>
      <c r="N272" s="234"/>
      <c r="O272" s="234"/>
      <c r="P272" s="234"/>
      <c r="Q272" s="234"/>
      <c r="R272" s="234"/>
      <c r="S272" s="234"/>
      <c r="T272" s="23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6" t="s">
        <v>180</v>
      </c>
      <c r="AU272" s="236" t="s">
        <v>82</v>
      </c>
      <c r="AV272" s="13" t="s">
        <v>82</v>
      </c>
      <c r="AW272" s="13" t="s">
        <v>33</v>
      </c>
      <c r="AX272" s="13" t="s">
        <v>72</v>
      </c>
      <c r="AY272" s="236" t="s">
        <v>170</v>
      </c>
    </row>
    <row r="273" s="14" customFormat="1">
      <c r="A273" s="14"/>
      <c r="B273" s="237"/>
      <c r="C273" s="238"/>
      <c r="D273" s="227" t="s">
        <v>180</v>
      </c>
      <c r="E273" s="239" t="s">
        <v>19</v>
      </c>
      <c r="F273" s="240" t="s">
        <v>186</v>
      </c>
      <c r="G273" s="238"/>
      <c r="H273" s="241">
        <v>1.5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7" t="s">
        <v>180</v>
      </c>
      <c r="AU273" s="247" t="s">
        <v>82</v>
      </c>
      <c r="AV273" s="14" t="s">
        <v>176</v>
      </c>
      <c r="AW273" s="14" t="s">
        <v>33</v>
      </c>
      <c r="AX273" s="14" t="s">
        <v>80</v>
      </c>
      <c r="AY273" s="247" t="s">
        <v>170</v>
      </c>
    </row>
    <row r="274" s="2" customFormat="1" ht="24.15" customHeight="1">
      <c r="A274" s="40"/>
      <c r="B274" s="41"/>
      <c r="C274" s="207" t="s">
        <v>408</v>
      </c>
      <c r="D274" s="207" t="s">
        <v>172</v>
      </c>
      <c r="E274" s="208" t="s">
        <v>409</v>
      </c>
      <c r="F274" s="209" t="s">
        <v>410</v>
      </c>
      <c r="G274" s="210" t="s">
        <v>90</v>
      </c>
      <c r="H274" s="211">
        <v>872.46000000000004</v>
      </c>
      <c r="I274" s="212"/>
      <c r="J274" s="213">
        <f>ROUND(I274*H274,2)</f>
        <v>0</v>
      </c>
      <c r="K274" s="209" t="s">
        <v>175</v>
      </c>
      <c r="L274" s="46"/>
      <c r="M274" s="214" t="s">
        <v>19</v>
      </c>
      <c r="N274" s="215" t="s">
        <v>43</v>
      </c>
      <c r="O274" s="86"/>
      <c r="P274" s="216">
        <f>O274*H274</f>
        <v>0</v>
      </c>
      <c r="Q274" s="216">
        <v>0.00031</v>
      </c>
      <c r="R274" s="216">
        <f>Q274*H274</f>
        <v>0.2704626</v>
      </c>
      <c r="S274" s="216">
        <v>0</v>
      </c>
      <c r="T274" s="217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8" t="s">
        <v>176</v>
      </c>
      <c r="AT274" s="218" t="s">
        <v>172</v>
      </c>
      <c r="AU274" s="218" t="s">
        <v>82</v>
      </c>
      <c r="AY274" s="19" t="s">
        <v>170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9" t="s">
        <v>80</v>
      </c>
      <c r="BK274" s="219">
        <f>ROUND(I274*H274,2)</f>
        <v>0</v>
      </c>
      <c r="BL274" s="19" t="s">
        <v>176</v>
      </c>
      <c r="BM274" s="218" t="s">
        <v>411</v>
      </c>
    </row>
    <row r="275" s="2" customFormat="1">
      <c r="A275" s="40"/>
      <c r="B275" s="41"/>
      <c r="C275" s="42"/>
      <c r="D275" s="220" t="s">
        <v>178</v>
      </c>
      <c r="E275" s="42"/>
      <c r="F275" s="221" t="s">
        <v>412</v>
      </c>
      <c r="G275" s="42"/>
      <c r="H275" s="42"/>
      <c r="I275" s="222"/>
      <c r="J275" s="42"/>
      <c r="K275" s="42"/>
      <c r="L275" s="46"/>
      <c r="M275" s="223"/>
      <c r="N275" s="224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178</v>
      </c>
      <c r="AU275" s="19" t="s">
        <v>82</v>
      </c>
    </row>
    <row r="276" s="13" customFormat="1">
      <c r="A276" s="13"/>
      <c r="B276" s="225"/>
      <c r="C276" s="226"/>
      <c r="D276" s="227" t="s">
        <v>180</v>
      </c>
      <c r="E276" s="228" t="s">
        <v>19</v>
      </c>
      <c r="F276" s="229" t="s">
        <v>413</v>
      </c>
      <c r="G276" s="226"/>
      <c r="H276" s="230">
        <v>854.46000000000004</v>
      </c>
      <c r="I276" s="231"/>
      <c r="J276" s="226"/>
      <c r="K276" s="226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180</v>
      </c>
      <c r="AU276" s="236" t="s">
        <v>82</v>
      </c>
      <c r="AV276" s="13" t="s">
        <v>82</v>
      </c>
      <c r="AW276" s="13" t="s">
        <v>33</v>
      </c>
      <c r="AX276" s="13" t="s">
        <v>72</v>
      </c>
      <c r="AY276" s="236" t="s">
        <v>170</v>
      </c>
    </row>
    <row r="277" s="13" customFormat="1">
      <c r="A277" s="13"/>
      <c r="B277" s="225"/>
      <c r="C277" s="226"/>
      <c r="D277" s="227" t="s">
        <v>180</v>
      </c>
      <c r="E277" s="228" t="s">
        <v>19</v>
      </c>
      <c r="F277" s="229" t="s">
        <v>414</v>
      </c>
      <c r="G277" s="226"/>
      <c r="H277" s="230">
        <v>18</v>
      </c>
      <c r="I277" s="231"/>
      <c r="J277" s="226"/>
      <c r="K277" s="226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180</v>
      </c>
      <c r="AU277" s="236" t="s">
        <v>82</v>
      </c>
      <c r="AV277" s="13" t="s">
        <v>82</v>
      </c>
      <c r="AW277" s="13" t="s">
        <v>33</v>
      </c>
      <c r="AX277" s="13" t="s">
        <v>72</v>
      </c>
      <c r="AY277" s="236" t="s">
        <v>170</v>
      </c>
    </row>
    <row r="278" s="14" customFormat="1">
      <c r="A278" s="14"/>
      <c r="B278" s="237"/>
      <c r="C278" s="238"/>
      <c r="D278" s="227" t="s">
        <v>180</v>
      </c>
      <c r="E278" s="239" t="s">
        <v>19</v>
      </c>
      <c r="F278" s="240" t="s">
        <v>186</v>
      </c>
      <c r="G278" s="238"/>
      <c r="H278" s="241">
        <v>872.46000000000004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180</v>
      </c>
      <c r="AU278" s="247" t="s">
        <v>82</v>
      </c>
      <c r="AV278" s="14" t="s">
        <v>176</v>
      </c>
      <c r="AW278" s="14" t="s">
        <v>33</v>
      </c>
      <c r="AX278" s="14" t="s">
        <v>80</v>
      </c>
      <c r="AY278" s="247" t="s">
        <v>170</v>
      </c>
    </row>
    <row r="279" s="2" customFormat="1" ht="16.5" customHeight="1">
      <c r="A279" s="40"/>
      <c r="B279" s="41"/>
      <c r="C279" s="270" t="s">
        <v>415</v>
      </c>
      <c r="D279" s="270" t="s">
        <v>361</v>
      </c>
      <c r="E279" s="271" t="s">
        <v>416</v>
      </c>
      <c r="F279" s="272" t="s">
        <v>417</v>
      </c>
      <c r="G279" s="273" t="s">
        <v>90</v>
      </c>
      <c r="H279" s="274">
        <v>2735.6500000000001</v>
      </c>
      <c r="I279" s="275"/>
      <c r="J279" s="276">
        <f>ROUND(I279*H279,2)</f>
        <v>0</v>
      </c>
      <c r="K279" s="272" t="s">
        <v>175</v>
      </c>
      <c r="L279" s="277"/>
      <c r="M279" s="278" t="s">
        <v>19</v>
      </c>
      <c r="N279" s="279" t="s">
        <v>43</v>
      </c>
      <c r="O279" s="86"/>
      <c r="P279" s="216">
        <f>O279*H279</f>
        <v>0</v>
      </c>
      <c r="Q279" s="216">
        <v>0.00050000000000000001</v>
      </c>
      <c r="R279" s="216">
        <f>Q279*H279</f>
        <v>1.3678250000000001</v>
      </c>
      <c r="S279" s="216">
        <v>0</v>
      </c>
      <c r="T279" s="217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8" t="s">
        <v>225</v>
      </c>
      <c r="AT279" s="218" t="s">
        <v>361</v>
      </c>
      <c r="AU279" s="218" t="s">
        <v>82</v>
      </c>
      <c r="AY279" s="19" t="s">
        <v>170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9" t="s">
        <v>80</v>
      </c>
      <c r="BK279" s="219">
        <f>ROUND(I279*H279,2)</f>
        <v>0</v>
      </c>
      <c r="BL279" s="19" t="s">
        <v>176</v>
      </c>
      <c r="BM279" s="218" t="s">
        <v>418</v>
      </c>
    </row>
    <row r="280" s="13" customFormat="1">
      <c r="A280" s="13"/>
      <c r="B280" s="225"/>
      <c r="C280" s="226"/>
      <c r="D280" s="227" t="s">
        <v>180</v>
      </c>
      <c r="E280" s="228" t="s">
        <v>19</v>
      </c>
      <c r="F280" s="229" t="s">
        <v>419</v>
      </c>
      <c r="G280" s="226"/>
      <c r="H280" s="230">
        <v>2735.6500000000001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180</v>
      </c>
      <c r="AU280" s="236" t="s">
        <v>82</v>
      </c>
      <c r="AV280" s="13" t="s">
        <v>82</v>
      </c>
      <c r="AW280" s="13" t="s">
        <v>33</v>
      </c>
      <c r="AX280" s="13" t="s">
        <v>80</v>
      </c>
      <c r="AY280" s="236" t="s">
        <v>170</v>
      </c>
    </row>
    <row r="281" s="2" customFormat="1" ht="33" customHeight="1">
      <c r="A281" s="40"/>
      <c r="B281" s="41"/>
      <c r="C281" s="207" t="s">
        <v>420</v>
      </c>
      <c r="D281" s="207" t="s">
        <v>172</v>
      </c>
      <c r="E281" s="208" t="s">
        <v>421</v>
      </c>
      <c r="F281" s="209" t="s">
        <v>422</v>
      </c>
      <c r="G281" s="210" t="s">
        <v>423</v>
      </c>
      <c r="H281" s="211">
        <v>424</v>
      </c>
      <c r="I281" s="212"/>
      <c r="J281" s="213">
        <f>ROUND(I281*H281,2)</f>
        <v>0</v>
      </c>
      <c r="K281" s="209" t="s">
        <v>175</v>
      </c>
      <c r="L281" s="46"/>
      <c r="M281" s="214" t="s">
        <v>19</v>
      </c>
      <c r="N281" s="215" t="s">
        <v>43</v>
      </c>
      <c r="O281" s="86"/>
      <c r="P281" s="216">
        <f>O281*H281</f>
        <v>0</v>
      </c>
      <c r="Q281" s="216">
        <v>0.20477000000000001</v>
      </c>
      <c r="R281" s="216">
        <f>Q281*H281</f>
        <v>86.822479999999999</v>
      </c>
      <c r="S281" s="216">
        <v>0</v>
      </c>
      <c r="T281" s="217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8" t="s">
        <v>176</v>
      </c>
      <c r="AT281" s="218" t="s">
        <v>172</v>
      </c>
      <c r="AU281" s="218" t="s">
        <v>82</v>
      </c>
      <c r="AY281" s="19" t="s">
        <v>170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9" t="s">
        <v>80</v>
      </c>
      <c r="BK281" s="219">
        <f>ROUND(I281*H281,2)</f>
        <v>0</v>
      </c>
      <c r="BL281" s="19" t="s">
        <v>176</v>
      </c>
      <c r="BM281" s="218" t="s">
        <v>424</v>
      </c>
    </row>
    <row r="282" s="2" customFormat="1">
      <c r="A282" s="40"/>
      <c r="B282" s="41"/>
      <c r="C282" s="42"/>
      <c r="D282" s="220" t="s">
        <v>178</v>
      </c>
      <c r="E282" s="42"/>
      <c r="F282" s="221" t="s">
        <v>425</v>
      </c>
      <c r="G282" s="42"/>
      <c r="H282" s="42"/>
      <c r="I282" s="222"/>
      <c r="J282" s="42"/>
      <c r="K282" s="42"/>
      <c r="L282" s="46"/>
      <c r="M282" s="223"/>
      <c r="N282" s="224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178</v>
      </c>
      <c r="AU282" s="19" t="s">
        <v>82</v>
      </c>
    </row>
    <row r="283" s="2" customFormat="1">
      <c r="A283" s="40"/>
      <c r="B283" s="41"/>
      <c r="C283" s="42"/>
      <c r="D283" s="227" t="s">
        <v>204</v>
      </c>
      <c r="E283" s="42"/>
      <c r="F283" s="248" t="s">
        <v>426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204</v>
      </c>
      <c r="AU283" s="19" t="s">
        <v>82</v>
      </c>
    </row>
    <row r="284" s="13" customFormat="1">
      <c r="A284" s="13"/>
      <c r="B284" s="225"/>
      <c r="C284" s="226"/>
      <c r="D284" s="227" t="s">
        <v>180</v>
      </c>
      <c r="E284" s="228" t="s">
        <v>19</v>
      </c>
      <c r="F284" s="229" t="s">
        <v>427</v>
      </c>
      <c r="G284" s="226"/>
      <c r="H284" s="230">
        <v>423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180</v>
      </c>
      <c r="AU284" s="236" t="s">
        <v>82</v>
      </c>
      <c r="AV284" s="13" t="s">
        <v>82</v>
      </c>
      <c r="AW284" s="13" t="s">
        <v>33</v>
      </c>
      <c r="AX284" s="13" t="s">
        <v>72</v>
      </c>
      <c r="AY284" s="236" t="s">
        <v>170</v>
      </c>
    </row>
    <row r="285" s="13" customFormat="1">
      <c r="A285" s="13"/>
      <c r="B285" s="225"/>
      <c r="C285" s="226"/>
      <c r="D285" s="227" t="s">
        <v>180</v>
      </c>
      <c r="E285" s="228" t="s">
        <v>19</v>
      </c>
      <c r="F285" s="229" t="s">
        <v>428</v>
      </c>
      <c r="G285" s="226"/>
      <c r="H285" s="230">
        <v>1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180</v>
      </c>
      <c r="AU285" s="236" t="s">
        <v>82</v>
      </c>
      <c r="AV285" s="13" t="s">
        <v>82</v>
      </c>
      <c r="AW285" s="13" t="s">
        <v>33</v>
      </c>
      <c r="AX285" s="13" t="s">
        <v>72</v>
      </c>
      <c r="AY285" s="236" t="s">
        <v>170</v>
      </c>
    </row>
    <row r="286" s="15" customFormat="1">
      <c r="A286" s="15"/>
      <c r="B286" s="249"/>
      <c r="C286" s="250"/>
      <c r="D286" s="227" t="s">
        <v>180</v>
      </c>
      <c r="E286" s="251" t="s">
        <v>19</v>
      </c>
      <c r="F286" s="252" t="s">
        <v>429</v>
      </c>
      <c r="G286" s="250"/>
      <c r="H286" s="251" t="s">
        <v>19</v>
      </c>
      <c r="I286" s="253"/>
      <c r="J286" s="250"/>
      <c r="K286" s="250"/>
      <c r="L286" s="254"/>
      <c r="M286" s="255"/>
      <c r="N286" s="256"/>
      <c r="O286" s="256"/>
      <c r="P286" s="256"/>
      <c r="Q286" s="256"/>
      <c r="R286" s="256"/>
      <c r="S286" s="256"/>
      <c r="T286" s="25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8" t="s">
        <v>180</v>
      </c>
      <c r="AU286" s="258" t="s">
        <v>82</v>
      </c>
      <c r="AV286" s="15" t="s">
        <v>80</v>
      </c>
      <c r="AW286" s="15" t="s">
        <v>33</v>
      </c>
      <c r="AX286" s="15" t="s">
        <v>72</v>
      </c>
      <c r="AY286" s="258" t="s">
        <v>170</v>
      </c>
    </row>
    <row r="287" s="15" customFormat="1">
      <c r="A287" s="15"/>
      <c r="B287" s="249"/>
      <c r="C287" s="250"/>
      <c r="D287" s="227" t="s">
        <v>180</v>
      </c>
      <c r="E287" s="251" t="s">
        <v>19</v>
      </c>
      <c r="F287" s="252" t="s">
        <v>430</v>
      </c>
      <c r="G287" s="250"/>
      <c r="H287" s="251" t="s">
        <v>19</v>
      </c>
      <c r="I287" s="253"/>
      <c r="J287" s="250"/>
      <c r="K287" s="250"/>
      <c r="L287" s="254"/>
      <c r="M287" s="255"/>
      <c r="N287" s="256"/>
      <c r="O287" s="256"/>
      <c r="P287" s="256"/>
      <c r="Q287" s="256"/>
      <c r="R287" s="256"/>
      <c r="S287" s="256"/>
      <c r="T287" s="257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8" t="s">
        <v>180</v>
      </c>
      <c r="AU287" s="258" t="s">
        <v>82</v>
      </c>
      <c r="AV287" s="15" t="s">
        <v>80</v>
      </c>
      <c r="AW287" s="15" t="s">
        <v>33</v>
      </c>
      <c r="AX287" s="15" t="s">
        <v>72</v>
      </c>
      <c r="AY287" s="258" t="s">
        <v>170</v>
      </c>
    </row>
    <row r="288" s="14" customFormat="1">
      <c r="A288" s="14"/>
      <c r="B288" s="237"/>
      <c r="C288" s="238"/>
      <c r="D288" s="227" t="s">
        <v>180</v>
      </c>
      <c r="E288" s="239" t="s">
        <v>19</v>
      </c>
      <c r="F288" s="240" t="s">
        <v>186</v>
      </c>
      <c r="G288" s="238"/>
      <c r="H288" s="241">
        <v>424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7" t="s">
        <v>180</v>
      </c>
      <c r="AU288" s="247" t="s">
        <v>82</v>
      </c>
      <c r="AV288" s="14" t="s">
        <v>176</v>
      </c>
      <c r="AW288" s="14" t="s">
        <v>33</v>
      </c>
      <c r="AX288" s="14" t="s">
        <v>80</v>
      </c>
      <c r="AY288" s="247" t="s">
        <v>170</v>
      </c>
    </row>
    <row r="289" s="2" customFormat="1" ht="16.5" customHeight="1">
      <c r="A289" s="40"/>
      <c r="B289" s="41"/>
      <c r="C289" s="207" t="s">
        <v>431</v>
      </c>
      <c r="D289" s="207" t="s">
        <v>172</v>
      </c>
      <c r="E289" s="208" t="s">
        <v>432</v>
      </c>
      <c r="F289" s="209" t="s">
        <v>433</v>
      </c>
      <c r="G289" s="210" t="s">
        <v>108</v>
      </c>
      <c r="H289" s="211">
        <v>11.965999999999999</v>
      </c>
      <c r="I289" s="212"/>
      <c r="J289" s="213">
        <f>ROUND(I289*H289,2)</f>
        <v>0</v>
      </c>
      <c r="K289" s="209" t="s">
        <v>175</v>
      </c>
      <c r="L289" s="46"/>
      <c r="M289" s="214" t="s">
        <v>19</v>
      </c>
      <c r="N289" s="215" t="s">
        <v>43</v>
      </c>
      <c r="O289" s="86"/>
      <c r="P289" s="216">
        <f>O289*H289</f>
        <v>0</v>
      </c>
      <c r="Q289" s="216">
        <v>2.5018699999999998</v>
      </c>
      <c r="R289" s="216">
        <f>Q289*H289</f>
        <v>29.937376419999996</v>
      </c>
      <c r="S289" s="216">
        <v>0</v>
      </c>
      <c r="T289" s="217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8" t="s">
        <v>176</v>
      </c>
      <c r="AT289" s="218" t="s">
        <v>172</v>
      </c>
      <c r="AU289" s="218" t="s">
        <v>82</v>
      </c>
      <c r="AY289" s="19" t="s">
        <v>170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19" t="s">
        <v>80</v>
      </c>
      <c r="BK289" s="219">
        <f>ROUND(I289*H289,2)</f>
        <v>0</v>
      </c>
      <c r="BL289" s="19" t="s">
        <v>176</v>
      </c>
      <c r="BM289" s="218" t="s">
        <v>434</v>
      </c>
    </row>
    <row r="290" s="2" customFormat="1">
      <c r="A290" s="40"/>
      <c r="B290" s="41"/>
      <c r="C290" s="42"/>
      <c r="D290" s="220" t="s">
        <v>178</v>
      </c>
      <c r="E290" s="42"/>
      <c r="F290" s="221" t="s">
        <v>435</v>
      </c>
      <c r="G290" s="42"/>
      <c r="H290" s="42"/>
      <c r="I290" s="222"/>
      <c r="J290" s="42"/>
      <c r="K290" s="42"/>
      <c r="L290" s="46"/>
      <c r="M290" s="223"/>
      <c r="N290" s="224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178</v>
      </c>
      <c r="AU290" s="19" t="s">
        <v>82</v>
      </c>
    </row>
    <row r="291" s="15" customFormat="1">
      <c r="A291" s="15"/>
      <c r="B291" s="249"/>
      <c r="C291" s="250"/>
      <c r="D291" s="227" t="s">
        <v>180</v>
      </c>
      <c r="E291" s="251" t="s">
        <v>19</v>
      </c>
      <c r="F291" s="252" t="s">
        <v>436</v>
      </c>
      <c r="G291" s="250"/>
      <c r="H291" s="251" t="s">
        <v>19</v>
      </c>
      <c r="I291" s="253"/>
      <c r="J291" s="250"/>
      <c r="K291" s="250"/>
      <c r="L291" s="254"/>
      <c r="M291" s="255"/>
      <c r="N291" s="256"/>
      <c r="O291" s="256"/>
      <c r="P291" s="256"/>
      <c r="Q291" s="256"/>
      <c r="R291" s="256"/>
      <c r="S291" s="256"/>
      <c r="T291" s="25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8" t="s">
        <v>180</v>
      </c>
      <c r="AU291" s="258" t="s">
        <v>82</v>
      </c>
      <c r="AV291" s="15" t="s">
        <v>80</v>
      </c>
      <c r="AW291" s="15" t="s">
        <v>33</v>
      </c>
      <c r="AX291" s="15" t="s">
        <v>72</v>
      </c>
      <c r="AY291" s="258" t="s">
        <v>170</v>
      </c>
    </row>
    <row r="292" s="13" customFormat="1">
      <c r="A292" s="13"/>
      <c r="B292" s="225"/>
      <c r="C292" s="226"/>
      <c r="D292" s="227" t="s">
        <v>180</v>
      </c>
      <c r="E292" s="228" t="s">
        <v>19</v>
      </c>
      <c r="F292" s="229" t="s">
        <v>437</v>
      </c>
      <c r="G292" s="226"/>
      <c r="H292" s="230">
        <v>0.94499999999999995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6" t="s">
        <v>180</v>
      </c>
      <c r="AU292" s="236" t="s">
        <v>82</v>
      </c>
      <c r="AV292" s="13" t="s">
        <v>82</v>
      </c>
      <c r="AW292" s="13" t="s">
        <v>33</v>
      </c>
      <c r="AX292" s="13" t="s">
        <v>72</v>
      </c>
      <c r="AY292" s="236" t="s">
        <v>170</v>
      </c>
    </row>
    <row r="293" s="15" customFormat="1">
      <c r="A293" s="15"/>
      <c r="B293" s="249"/>
      <c r="C293" s="250"/>
      <c r="D293" s="227" t="s">
        <v>180</v>
      </c>
      <c r="E293" s="251" t="s">
        <v>19</v>
      </c>
      <c r="F293" s="252" t="s">
        <v>438</v>
      </c>
      <c r="G293" s="250"/>
      <c r="H293" s="251" t="s">
        <v>19</v>
      </c>
      <c r="I293" s="253"/>
      <c r="J293" s="250"/>
      <c r="K293" s="250"/>
      <c r="L293" s="254"/>
      <c r="M293" s="255"/>
      <c r="N293" s="256"/>
      <c r="O293" s="256"/>
      <c r="P293" s="256"/>
      <c r="Q293" s="256"/>
      <c r="R293" s="256"/>
      <c r="S293" s="256"/>
      <c r="T293" s="25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8" t="s">
        <v>180</v>
      </c>
      <c r="AU293" s="258" t="s">
        <v>82</v>
      </c>
      <c r="AV293" s="15" t="s">
        <v>80</v>
      </c>
      <c r="AW293" s="15" t="s">
        <v>33</v>
      </c>
      <c r="AX293" s="15" t="s">
        <v>72</v>
      </c>
      <c r="AY293" s="258" t="s">
        <v>170</v>
      </c>
    </row>
    <row r="294" s="13" customFormat="1">
      <c r="A294" s="13"/>
      <c r="B294" s="225"/>
      <c r="C294" s="226"/>
      <c r="D294" s="227" t="s">
        <v>180</v>
      </c>
      <c r="E294" s="228" t="s">
        <v>19</v>
      </c>
      <c r="F294" s="229" t="s">
        <v>439</v>
      </c>
      <c r="G294" s="226"/>
      <c r="H294" s="230">
        <v>0.94899999999999995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180</v>
      </c>
      <c r="AU294" s="236" t="s">
        <v>82</v>
      </c>
      <c r="AV294" s="13" t="s">
        <v>82</v>
      </c>
      <c r="AW294" s="13" t="s">
        <v>33</v>
      </c>
      <c r="AX294" s="13" t="s">
        <v>72</v>
      </c>
      <c r="AY294" s="236" t="s">
        <v>170</v>
      </c>
    </row>
    <row r="295" s="15" customFormat="1">
      <c r="A295" s="15"/>
      <c r="B295" s="249"/>
      <c r="C295" s="250"/>
      <c r="D295" s="227" t="s">
        <v>180</v>
      </c>
      <c r="E295" s="251" t="s">
        <v>19</v>
      </c>
      <c r="F295" s="252" t="s">
        <v>440</v>
      </c>
      <c r="G295" s="250"/>
      <c r="H295" s="251" t="s">
        <v>19</v>
      </c>
      <c r="I295" s="253"/>
      <c r="J295" s="250"/>
      <c r="K295" s="250"/>
      <c r="L295" s="254"/>
      <c r="M295" s="255"/>
      <c r="N295" s="256"/>
      <c r="O295" s="256"/>
      <c r="P295" s="256"/>
      <c r="Q295" s="256"/>
      <c r="R295" s="256"/>
      <c r="S295" s="256"/>
      <c r="T295" s="257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8" t="s">
        <v>180</v>
      </c>
      <c r="AU295" s="258" t="s">
        <v>82</v>
      </c>
      <c r="AV295" s="15" t="s">
        <v>80</v>
      </c>
      <c r="AW295" s="15" t="s">
        <v>33</v>
      </c>
      <c r="AX295" s="15" t="s">
        <v>72</v>
      </c>
      <c r="AY295" s="258" t="s">
        <v>170</v>
      </c>
    </row>
    <row r="296" s="13" customFormat="1">
      <c r="A296" s="13"/>
      <c r="B296" s="225"/>
      <c r="C296" s="226"/>
      <c r="D296" s="227" t="s">
        <v>180</v>
      </c>
      <c r="E296" s="228" t="s">
        <v>19</v>
      </c>
      <c r="F296" s="229" t="s">
        <v>441</v>
      </c>
      <c r="G296" s="226"/>
      <c r="H296" s="230">
        <v>3.7799999999999998</v>
      </c>
      <c r="I296" s="231"/>
      <c r="J296" s="226"/>
      <c r="K296" s="226"/>
      <c r="L296" s="232"/>
      <c r="M296" s="233"/>
      <c r="N296" s="234"/>
      <c r="O296" s="234"/>
      <c r="P296" s="234"/>
      <c r="Q296" s="234"/>
      <c r="R296" s="234"/>
      <c r="S296" s="234"/>
      <c r="T296" s="23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6" t="s">
        <v>180</v>
      </c>
      <c r="AU296" s="236" t="s">
        <v>82</v>
      </c>
      <c r="AV296" s="13" t="s">
        <v>82</v>
      </c>
      <c r="AW296" s="13" t="s">
        <v>33</v>
      </c>
      <c r="AX296" s="13" t="s">
        <v>72</v>
      </c>
      <c r="AY296" s="236" t="s">
        <v>170</v>
      </c>
    </row>
    <row r="297" s="15" customFormat="1">
      <c r="A297" s="15"/>
      <c r="B297" s="249"/>
      <c r="C297" s="250"/>
      <c r="D297" s="227" t="s">
        <v>180</v>
      </c>
      <c r="E297" s="251" t="s">
        <v>19</v>
      </c>
      <c r="F297" s="252" t="s">
        <v>442</v>
      </c>
      <c r="G297" s="250"/>
      <c r="H297" s="251" t="s">
        <v>19</v>
      </c>
      <c r="I297" s="253"/>
      <c r="J297" s="250"/>
      <c r="K297" s="250"/>
      <c r="L297" s="254"/>
      <c r="M297" s="255"/>
      <c r="N297" s="256"/>
      <c r="O297" s="256"/>
      <c r="P297" s="256"/>
      <c r="Q297" s="256"/>
      <c r="R297" s="256"/>
      <c r="S297" s="256"/>
      <c r="T297" s="25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8" t="s">
        <v>180</v>
      </c>
      <c r="AU297" s="258" t="s">
        <v>82</v>
      </c>
      <c r="AV297" s="15" t="s">
        <v>80</v>
      </c>
      <c r="AW297" s="15" t="s">
        <v>33</v>
      </c>
      <c r="AX297" s="15" t="s">
        <v>72</v>
      </c>
      <c r="AY297" s="258" t="s">
        <v>170</v>
      </c>
    </row>
    <row r="298" s="13" customFormat="1">
      <c r="A298" s="13"/>
      <c r="B298" s="225"/>
      <c r="C298" s="226"/>
      <c r="D298" s="227" t="s">
        <v>180</v>
      </c>
      <c r="E298" s="228" t="s">
        <v>19</v>
      </c>
      <c r="F298" s="229" t="s">
        <v>443</v>
      </c>
      <c r="G298" s="226"/>
      <c r="H298" s="230">
        <v>0.312</v>
      </c>
      <c r="I298" s="231"/>
      <c r="J298" s="226"/>
      <c r="K298" s="226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180</v>
      </c>
      <c r="AU298" s="236" t="s">
        <v>82</v>
      </c>
      <c r="AV298" s="13" t="s">
        <v>82</v>
      </c>
      <c r="AW298" s="13" t="s">
        <v>33</v>
      </c>
      <c r="AX298" s="13" t="s">
        <v>72</v>
      </c>
      <c r="AY298" s="236" t="s">
        <v>170</v>
      </c>
    </row>
    <row r="299" s="13" customFormat="1">
      <c r="A299" s="13"/>
      <c r="B299" s="225"/>
      <c r="C299" s="226"/>
      <c r="D299" s="227" t="s">
        <v>180</v>
      </c>
      <c r="E299" s="228" t="s">
        <v>19</v>
      </c>
      <c r="F299" s="229" t="s">
        <v>444</v>
      </c>
      <c r="G299" s="226"/>
      <c r="H299" s="230">
        <v>0.312</v>
      </c>
      <c r="I299" s="231"/>
      <c r="J299" s="226"/>
      <c r="K299" s="226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180</v>
      </c>
      <c r="AU299" s="236" t="s">
        <v>82</v>
      </c>
      <c r="AV299" s="13" t="s">
        <v>82</v>
      </c>
      <c r="AW299" s="13" t="s">
        <v>33</v>
      </c>
      <c r="AX299" s="13" t="s">
        <v>72</v>
      </c>
      <c r="AY299" s="236" t="s">
        <v>170</v>
      </c>
    </row>
    <row r="300" s="13" customFormat="1">
      <c r="A300" s="13"/>
      <c r="B300" s="225"/>
      <c r="C300" s="226"/>
      <c r="D300" s="227" t="s">
        <v>180</v>
      </c>
      <c r="E300" s="228" t="s">
        <v>19</v>
      </c>
      <c r="F300" s="229" t="s">
        <v>445</v>
      </c>
      <c r="G300" s="226"/>
      <c r="H300" s="230">
        <v>0.312</v>
      </c>
      <c r="I300" s="231"/>
      <c r="J300" s="226"/>
      <c r="K300" s="226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180</v>
      </c>
      <c r="AU300" s="236" t="s">
        <v>82</v>
      </c>
      <c r="AV300" s="13" t="s">
        <v>82</v>
      </c>
      <c r="AW300" s="13" t="s">
        <v>33</v>
      </c>
      <c r="AX300" s="13" t="s">
        <v>72</v>
      </c>
      <c r="AY300" s="236" t="s">
        <v>170</v>
      </c>
    </row>
    <row r="301" s="13" customFormat="1">
      <c r="A301" s="13"/>
      <c r="B301" s="225"/>
      <c r="C301" s="226"/>
      <c r="D301" s="227" t="s">
        <v>180</v>
      </c>
      <c r="E301" s="228" t="s">
        <v>19</v>
      </c>
      <c r="F301" s="229" t="s">
        <v>446</v>
      </c>
      <c r="G301" s="226"/>
      <c r="H301" s="230">
        <v>0.312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180</v>
      </c>
      <c r="AU301" s="236" t="s">
        <v>82</v>
      </c>
      <c r="AV301" s="13" t="s">
        <v>82</v>
      </c>
      <c r="AW301" s="13" t="s">
        <v>33</v>
      </c>
      <c r="AX301" s="13" t="s">
        <v>72</v>
      </c>
      <c r="AY301" s="236" t="s">
        <v>170</v>
      </c>
    </row>
    <row r="302" s="13" customFormat="1">
      <c r="A302" s="13"/>
      <c r="B302" s="225"/>
      <c r="C302" s="226"/>
      <c r="D302" s="227" t="s">
        <v>180</v>
      </c>
      <c r="E302" s="228" t="s">
        <v>19</v>
      </c>
      <c r="F302" s="229" t="s">
        <v>447</v>
      </c>
      <c r="G302" s="226"/>
      <c r="H302" s="230">
        <v>0.312</v>
      </c>
      <c r="I302" s="231"/>
      <c r="J302" s="226"/>
      <c r="K302" s="226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180</v>
      </c>
      <c r="AU302" s="236" t="s">
        <v>82</v>
      </c>
      <c r="AV302" s="13" t="s">
        <v>82</v>
      </c>
      <c r="AW302" s="13" t="s">
        <v>33</v>
      </c>
      <c r="AX302" s="13" t="s">
        <v>72</v>
      </c>
      <c r="AY302" s="236" t="s">
        <v>170</v>
      </c>
    </row>
    <row r="303" s="13" customFormat="1">
      <c r="A303" s="13"/>
      <c r="B303" s="225"/>
      <c r="C303" s="226"/>
      <c r="D303" s="227" t="s">
        <v>180</v>
      </c>
      <c r="E303" s="228" t="s">
        <v>19</v>
      </c>
      <c r="F303" s="229" t="s">
        <v>448</v>
      </c>
      <c r="G303" s="226"/>
      <c r="H303" s="230">
        <v>0.312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180</v>
      </c>
      <c r="AU303" s="236" t="s">
        <v>82</v>
      </c>
      <c r="AV303" s="13" t="s">
        <v>82</v>
      </c>
      <c r="AW303" s="13" t="s">
        <v>33</v>
      </c>
      <c r="AX303" s="13" t="s">
        <v>72</v>
      </c>
      <c r="AY303" s="236" t="s">
        <v>170</v>
      </c>
    </row>
    <row r="304" s="13" customFormat="1">
      <c r="A304" s="13"/>
      <c r="B304" s="225"/>
      <c r="C304" s="226"/>
      <c r="D304" s="227" t="s">
        <v>180</v>
      </c>
      <c r="E304" s="228" t="s">
        <v>19</v>
      </c>
      <c r="F304" s="229" t="s">
        <v>449</v>
      </c>
      <c r="G304" s="226"/>
      <c r="H304" s="230">
        <v>0.312</v>
      </c>
      <c r="I304" s="231"/>
      <c r="J304" s="226"/>
      <c r="K304" s="226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180</v>
      </c>
      <c r="AU304" s="236" t="s">
        <v>82</v>
      </c>
      <c r="AV304" s="13" t="s">
        <v>82</v>
      </c>
      <c r="AW304" s="13" t="s">
        <v>33</v>
      </c>
      <c r="AX304" s="13" t="s">
        <v>72</v>
      </c>
      <c r="AY304" s="236" t="s">
        <v>170</v>
      </c>
    </row>
    <row r="305" s="13" customFormat="1">
      <c r="A305" s="13"/>
      <c r="B305" s="225"/>
      <c r="C305" s="226"/>
      <c r="D305" s="227" t="s">
        <v>180</v>
      </c>
      <c r="E305" s="228" t="s">
        <v>19</v>
      </c>
      <c r="F305" s="229" t="s">
        <v>450</v>
      </c>
      <c r="G305" s="226"/>
      <c r="H305" s="230">
        <v>0.312</v>
      </c>
      <c r="I305" s="231"/>
      <c r="J305" s="226"/>
      <c r="K305" s="226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180</v>
      </c>
      <c r="AU305" s="236" t="s">
        <v>82</v>
      </c>
      <c r="AV305" s="13" t="s">
        <v>82</v>
      </c>
      <c r="AW305" s="13" t="s">
        <v>33</v>
      </c>
      <c r="AX305" s="13" t="s">
        <v>72</v>
      </c>
      <c r="AY305" s="236" t="s">
        <v>170</v>
      </c>
    </row>
    <row r="306" s="13" customFormat="1">
      <c r="A306" s="13"/>
      <c r="B306" s="225"/>
      <c r="C306" s="226"/>
      <c r="D306" s="227" t="s">
        <v>180</v>
      </c>
      <c r="E306" s="228" t="s">
        <v>19</v>
      </c>
      <c r="F306" s="229" t="s">
        <v>451</v>
      </c>
      <c r="G306" s="226"/>
      <c r="H306" s="230">
        <v>0.312</v>
      </c>
      <c r="I306" s="231"/>
      <c r="J306" s="226"/>
      <c r="K306" s="226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180</v>
      </c>
      <c r="AU306" s="236" t="s">
        <v>82</v>
      </c>
      <c r="AV306" s="13" t="s">
        <v>82</v>
      </c>
      <c r="AW306" s="13" t="s">
        <v>33</v>
      </c>
      <c r="AX306" s="13" t="s">
        <v>72</v>
      </c>
      <c r="AY306" s="236" t="s">
        <v>170</v>
      </c>
    </row>
    <row r="307" s="13" customFormat="1">
      <c r="A307" s="13"/>
      <c r="B307" s="225"/>
      <c r="C307" s="226"/>
      <c r="D307" s="227" t="s">
        <v>180</v>
      </c>
      <c r="E307" s="228" t="s">
        <v>19</v>
      </c>
      <c r="F307" s="229" t="s">
        <v>452</v>
      </c>
      <c r="G307" s="226"/>
      <c r="H307" s="230">
        <v>0.312</v>
      </c>
      <c r="I307" s="231"/>
      <c r="J307" s="226"/>
      <c r="K307" s="226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180</v>
      </c>
      <c r="AU307" s="236" t="s">
        <v>82</v>
      </c>
      <c r="AV307" s="13" t="s">
        <v>82</v>
      </c>
      <c r="AW307" s="13" t="s">
        <v>33</v>
      </c>
      <c r="AX307" s="13" t="s">
        <v>72</v>
      </c>
      <c r="AY307" s="236" t="s">
        <v>170</v>
      </c>
    </row>
    <row r="308" s="13" customFormat="1">
      <c r="A308" s="13"/>
      <c r="B308" s="225"/>
      <c r="C308" s="226"/>
      <c r="D308" s="227" t="s">
        <v>180</v>
      </c>
      <c r="E308" s="228" t="s">
        <v>19</v>
      </c>
      <c r="F308" s="229" t="s">
        <v>453</v>
      </c>
      <c r="G308" s="226"/>
      <c r="H308" s="230">
        <v>0.312</v>
      </c>
      <c r="I308" s="231"/>
      <c r="J308" s="226"/>
      <c r="K308" s="226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180</v>
      </c>
      <c r="AU308" s="236" t="s">
        <v>82</v>
      </c>
      <c r="AV308" s="13" t="s">
        <v>82</v>
      </c>
      <c r="AW308" s="13" t="s">
        <v>33</v>
      </c>
      <c r="AX308" s="13" t="s">
        <v>72</v>
      </c>
      <c r="AY308" s="236" t="s">
        <v>170</v>
      </c>
    </row>
    <row r="309" s="13" customFormat="1">
      <c r="A309" s="13"/>
      <c r="B309" s="225"/>
      <c r="C309" s="226"/>
      <c r="D309" s="227" t="s">
        <v>180</v>
      </c>
      <c r="E309" s="228" t="s">
        <v>19</v>
      </c>
      <c r="F309" s="229" t="s">
        <v>454</v>
      </c>
      <c r="G309" s="226"/>
      <c r="H309" s="230">
        <v>0.312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180</v>
      </c>
      <c r="AU309" s="236" t="s">
        <v>82</v>
      </c>
      <c r="AV309" s="13" t="s">
        <v>82</v>
      </c>
      <c r="AW309" s="13" t="s">
        <v>33</v>
      </c>
      <c r="AX309" s="13" t="s">
        <v>72</v>
      </c>
      <c r="AY309" s="236" t="s">
        <v>170</v>
      </c>
    </row>
    <row r="310" s="13" customFormat="1">
      <c r="A310" s="13"/>
      <c r="B310" s="225"/>
      <c r="C310" s="226"/>
      <c r="D310" s="227" t="s">
        <v>180</v>
      </c>
      <c r="E310" s="228" t="s">
        <v>19</v>
      </c>
      <c r="F310" s="229" t="s">
        <v>455</v>
      </c>
      <c r="G310" s="226"/>
      <c r="H310" s="230">
        <v>0.312</v>
      </c>
      <c r="I310" s="231"/>
      <c r="J310" s="226"/>
      <c r="K310" s="226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180</v>
      </c>
      <c r="AU310" s="236" t="s">
        <v>82</v>
      </c>
      <c r="AV310" s="13" t="s">
        <v>82</v>
      </c>
      <c r="AW310" s="13" t="s">
        <v>33</v>
      </c>
      <c r="AX310" s="13" t="s">
        <v>72</v>
      </c>
      <c r="AY310" s="236" t="s">
        <v>170</v>
      </c>
    </row>
    <row r="311" s="13" customFormat="1">
      <c r="A311" s="13"/>
      <c r="B311" s="225"/>
      <c r="C311" s="226"/>
      <c r="D311" s="227" t="s">
        <v>180</v>
      </c>
      <c r="E311" s="228" t="s">
        <v>19</v>
      </c>
      <c r="F311" s="229" t="s">
        <v>456</v>
      </c>
      <c r="G311" s="226"/>
      <c r="H311" s="230">
        <v>0.312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6" t="s">
        <v>180</v>
      </c>
      <c r="AU311" s="236" t="s">
        <v>82</v>
      </c>
      <c r="AV311" s="13" t="s">
        <v>82</v>
      </c>
      <c r="AW311" s="13" t="s">
        <v>33</v>
      </c>
      <c r="AX311" s="13" t="s">
        <v>72</v>
      </c>
      <c r="AY311" s="236" t="s">
        <v>170</v>
      </c>
    </row>
    <row r="312" s="13" customFormat="1">
      <c r="A312" s="13"/>
      <c r="B312" s="225"/>
      <c r="C312" s="226"/>
      <c r="D312" s="227" t="s">
        <v>180</v>
      </c>
      <c r="E312" s="228" t="s">
        <v>19</v>
      </c>
      <c r="F312" s="229" t="s">
        <v>457</v>
      </c>
      <c r="G312" s="226"/>
      <c r="H312" s="230">
        <v>0.312</v>
      </c>
      <c r="I312" s="231"/>
      <c r="J312" s="226"/>
      <c r="K312" s="226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180</v>
      </c>
      <c r="AU312" s="236" t="s">
        <v>82</v>
      </c>
      <c r="AV312" s="13" t="s">
        <v>82</v>
      </c>
      <c r="AW312" s="13" t="s">
        <v>33</v>
      </c>
      <c r="AX312" s="13" t="s">
        <v>72</v>
      </c>
      <c r="AY312" s="236" t="s">
        <v>170</v>
      </c>
    </row>
    <row r="313" s="13" customFormat="1">
      <c r="A313" s="13"/>
      <c r="B313" s="225"/>
      <c r="C313" s="226"/>
      <c r="D313" s="227" t="s">
        <v>180</v>
      </c>
      <c r="E313" s="228" t="s">
        <v>19</v>
      </c>
      <c r="F313" s="229" t="s">
        <v>458</v>
      </c>
      <c r="G313" s="226"/>
      <c r="H313" s="230">
        <v>0.312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180</v>
      </c>
      <c r="AU313" s="236" t="s">
        <v>82</v>
      </c>
      <c r="AV313" s="13" t="s">
        <v>82</v>
      </c>
      <c r="AW313" s="13" t="s">
        <v>33</v>
      </c>
      <c r="AX313" s="13" t="s">
        <v>72</v>
      </c>
      <c r="AY313" s="236" t="s">
        <v>170</v>
      </c>
    </row>
    <row r="314" s="13" customFormat="1">
      <c r="A314" s="13"/>
      <c r="B314" s="225"/>
      <c r="C314" s="226"/>
      <c r="D314" s="227" t="s">
        <v>180</v>
      </c>
      <c r="E314" s="228" t="s">
        <v>19</v>
      </c>
      <c r="F314" s="229" t="s">
        <v>459</v>
      </c>
      <c r="G314" s="226"/>
      <c r="H314" s="230">
        <v>0.36399999999999999</v>
      </c>
      <c r="I314" s="231"/>
      <c r="J314" s="226"/>
      <c r="K314" s="226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180</v>
      </c>
      <c r="AU314" s="236" t="s">
        <v>82</v>
      </c>
      <c r="AV314" s="13" t="s">
        <v>82</v>
      </c>
      <c r="AW314" s="13" t="s">
        <v>33</v>
      </c>
      <c r="AX314" s="13" t="s">
        <v>72</v>
      </c>
      <c r="AY314" s="236" t="s">
        <v>170</v>
      </c>
    </row>
    <row r="315" s="13" customFormat="1">
      <c r="A315" s="13"/>
      <c r="B315" s="225"/>
      <c r="C315" s="226"/>
      <c r="D315" s="227" t="s">
        <v>180</v>
      </c>
      <c r="E315" s="228" t="s">
        <v>19</v>
      </c>
      <c r="F315" s="229" t="s">
        <v>460</v>
      </c>
      <c r="G315" s="226"/>
      <c r="H315" s="230">
        <v>0.312</v>
      </c>
      <c r="I315" s="231"/>
      <c r="J315" s="226"/>
      <c r="K315" s="226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180</v>
      </c>
      <c r="AU315" s="236" t="s">
        <v>82</v>
      </c>
      <c r="AV315" s="13" t="s">
        <v>82</v>
      </c>
      <c r="AW315" s="13" t="s">
        <v>33</v>
      </c>
      <c r="AX315" s="13" t="s">
        <v>72</v>
      </c>
      <c r="AY315" s="236" t="s">
        <v>170</v>
      </c>
    </row>
    <row r="316" s="13" customFormat="1">
      <c r="A316" s="13"/>
      <c r="B316" s="225"/>
      <c r="C316" s="226"/>
      <c r="D316" s="227" t="s">
        <v>180</v>
      </c>
      <c r="E316" s="228" t="s">
        <v>19</v>
      </c>
      <c r="F316" s="229" t="s">
        <v>461</v>
      </c>
      <c r="G316" s="226"/>
      <c r="H316" s="230">
        <v>0.312</v>
      </c>
      <c r="I316" s="231"/>
      <c r="J316" s="226"/>
      <c r="K316" s="226"/>
      <c r="L316" s="232"/>
      <c r="M316" s="233"/>
      <c r="N316" s="234"/>
      <c r="O316" s="234"/>
      <c r="P316" s="234"/>
      <c r="Q316" s="234"/>
      <c r="R316" s="234"/>
      <c r="S316" s="234"/>
      <c r="T316" s="23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6" t="s">
        <v>180</v>
      </c>
      <c r="AU316" s="236" t="s">
        <v>82</v>
      </c>
      <c r="AV316" s="13" t="s">
        <v>82</v>
      </c>
      <c r="AW316" s="13" t="s">
        <v>33</v>
      </c>
      <c r="AX316" s="13" t="s">
        <v>72</v>
      </c>
      <c r="AY316" s="236" t="s">
        <v>170</v>
      </c>
    </row>
    <row r="317" s="13" customFormat="1">
      <c r="A317" s="13"/>
      <c r="B317" s="225"/>
      <c r="C317" s="226"/>
      <c r="D317" s="227" t="s">
        <v>180</v>
      </c>
      <c r="E317" s="228" t="s">
        <v>19</v>
      </c>
      <c r="F317" s="229" t="s">
        <v>462</v>
      </c>
      <c r="G317" s="226"/>
      <c r="H317" s="230">
        <v>0.312</v>
      </c>
      <c r="I317" s="231"/>
      <c r="J317" s="226"/>
      <c r="K317" s="226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180</v>
      </c>
      <c r="AU317" s="236" t="s">
        <v>82</v>
      </c>
      <c r="AV317" s="13" t="s">
        <v>82</v>
      </c>
      <c r="AW317" s="13" t="s">
        <v>33</v>
      </c>
      <c r="AX317" s="13" t="s">
        <v>72</v>
      </c>
      <c r="AY317" s="236" t="s">
        <v>170</v>
      </c>
    </row>
    <row r="318" s="14" customFormat="1">
      <c r="A318" s="14"/>
      <c r="B318" s="237"/>
      <c r="C318" s="238"/>
      <c r="D318" s="227" t="s">
        <v>180</v>
      </c>
      <c r="E318" s="239" t="s">
        <v>19</v>
      </c>
      <c r="F318" s="240" t="s">
        <v>186</v>
      </c>
      <c r="G318" s="238"/>
      <c r="H318" s="241">
        <v>11.965999999999999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7" t="s">
        <v>180</v>
      </c>
      <c r="AU318" s="247" t="s">
        <v>82</v>
      </c>
      <c r="AV318" s="14" t="s">
        <v>176</v>
      </c>
      <c r="AW318" s="14" t="s">
        <v>33</v>
      </c>
      <c r="AX318" s="14" t="s">
        <v>80</v>
      </c>
      <c r="AY318" s="247" t="s">
        <v>170</v>
      </c>
    </row>
    <row r="319" s="12" customFormat="1" ht="22.8" customHeight="1">
      <c r="A319" s="12"/>
      <c r="B319" s="191"/>
      <c r="C319" s="192"/>
      <c r="D319" s="193" t="s">
        <v>71</v>
      </c>
      <c r="E319" s="205" t="s">
        <v>187</v>
      </c>
      <c r="F319" s="205" t="s">
        <v>463</v>
      </c>
      <c r="G319" s="192"/>
      <c r="H319" s="192"/>
      <c r="I319" s="195"/>
      <c r="J319" s="206">
        <f>BK319</f>
        <v>0</v>
      </c>
      <c r="K319" s="192"/>
      <c r="L319" s="197"/>
      <c r="M319" s="198"/>
      <c r="N319" s="199"/>
      <c r="O319" s="199"/>
      <c r="P319" s="200">
        <f>SUM(P320:P341)</f>
        <v>0</v>
      </c>
      <c r="Q319" s="199"/>
      <c r="R319" s="200">
        <f>SUM(R320:R341)</f>
        <v>5.7148427000000002</v>
      </c>
      <c r="S319" s="199"/>
      <c r="T319" s="201">
        <f>SUM(T320:T341)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2" t="s">
        <v>80</v>
      </c>
      <c r="AT319" s="203" t="s">
        <v>71</v>
      </c>
      <c r="AU319" s="203" t="s">
        <v>80</v>
      </c>
      <c r="AY319" s="202" t="s">
        <v>170</v>
      </c>
      <c r="BK319" s="204">
        <f>SUM(BK320:BK341)</f>
        <v>0</v>
      </c>
    </row>
    <row r="320" s="2" customFormat="1" ht="37.8" customHeight="1">
      <c r="A320" s="40"/>
      <c r="B320" s="41"/>
      <c r="C320" s="207" t="s">
        <v>464</v>
      </c>
      <c r="D320" s="207" t="s">
        <v>172</v>
      </c>
      <c r="E320" s="208" t="s">
        <v>465</v>
      </c>
      <c r="F320" s="209" t="s">
        <v>466</v>
      </c>
      <c r="G320" s="210" t="s">
        <v>90</v>
      </c>
      <c r="H320" s="211">
        <v>7.9699999999999998</v>
      </c>
      <c r="I320" s="212"/>
      <c r="J320" s="213">
        <f>ROUND(I320*H320,2)</f>
        <v>0</v>
      </c>
      <c r="K320" s="209" t="s">
        <v>175</v>
      </c>
      <c r="L320" s="46"/>
      <c r="M320" s="214" t="s">
        <v>19</v>
      </c>
      <c r="N320" s="215" t="s">
        <v>43</v>
      </c>
      <c r="O320" s="86"/>
      <c r="P320" s="216">
        <f>O320*H320</f>
        <v>0</v>
      </c>
      <c r="Q320" s="216">
        <v>0.00726</v>
      </c>
      <c r="R320" s="216">
        <f>Q320*H320</f>
        <v>0.057862199999999996</v>
      </c>
      <c r="S320" s="216">
        <v>0</v>
      </c>
      <c r="T320" s="217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8" t="s">
        <v>176</v>
      </c>
      <c r="AT320" s="218" t="s">
        <v>172</v>
      </c>
      <c r="AU320" s="218" t="s">
        <v>82</v>
      </c>
      <c r="AY320" s="19" t="s">
        <v>170</v>
      </c>
      <c r="BE320" s="219">
        <f>IF(N320="základní",J320,0)</f>
        <v>0</v>
      </c>
      <c r="BF320" s="219">
        <f>IF(N320="snížená",J320,0)</f>
        <v>0</v>
      </c>
      <c r="BG320" s="219">
        <f>IF(N320="zákl. přenesená",J320,0)</f>
        <v>0</v>
      </c>
      <c r="BH320" s="219">
        <f>IF(N320="sníž. přenesená",J320,0)</f>
        <v>0</v>
      </c>
      <c r="BI320" s="219">
        <f>IF(N320="nulová",J320,0)</f>
        <v>0</v>
      </c>
      <c r="BJ320" s="19" t="s">
        <v>80</v>
      </c>
      <c r="BK320" s="219">
        <f>ROUND(I320*H320,2)</f>
        <v>0</v>
      </c>
      <c r="BL320" s="19" t="s">
        <v>176</v>
      </c>
      <c r="BM320" s="218" t="s">
        <v>467</v>
      </c>
    </row>
    <row r="321" s="2" customFormat="1">
      <c r="A321" s="40"/>
      <c r="B321" s="41"/>
      <c r="C321" s="42"/>
      <c r="D321" s="220" t="s">
        <v>178</v>
      </c>
      <c r="E321" s="42"/>
      <c r="F321" s="221" t="s">
        <v>468</v>
      </c>
      <c r="G321" s="42"/>
      <c r="H321" s="42"/>
      <c r="I321" s="222"/>
      <c r="J321" s="42"/>
      <c r="K321" s="42"/>
      <c r="L321" s="46"/>
      <c r="M321" s="223"/>
      <c r="N321" s="224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178</v>
      </c>
      <c r="AU321" s="19" t="s">
        <v>82</v>
      </c>
    </row>
    <row r="322" s="15" customFormat="1">
      <c r="A322" s="15"/>
      <c r="B322" s="249"/>
      <c r="C322" s="250"/>
      <c r="D322" s="227" t="s">
        <v>180</v>
      </c>
      <c r="E322" s="251" t="s">
        <v>19</v>
      </c>
      <c r="F322" s="252" t="s">
        <v>469</v>
      </c>
      <c r="G322" s="250"/>
      <c r="H322" s="251" t="s">
        <v>19</v>
      </c>
      <c r="I322" s="253"/>
      <c r="J322" s="250"/>
      <c r="K322" s="250"/>
      <c r="L322" s="254"/>
      <c r="M322" s="255"/>
      <c r="N322" s="256"/>
      <c r="O322" s="256"/>
      <c r="P322" s="256"/>
      <c r="Q322" s="256"/>
      <c r="R322" s="256"/>
      <c r="S322" s="256"/>
      <c r="T322" s="257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58" t="s">
        <v>180</v>
      </c>
      <c r="AU322" s="258" t="s">
        <v>82</v>
      </c>
      <c r="AV322" s="15" t="s">
        <v>80</v>
      </c>
      <c r="AW322" s="15" t="s">
        <v>33</v>
      </c>
      <c r="AX322" s="15" t="s">
        <v>72</v>
      </c>
      <c r="AY322" s="258" t="s">
        <v>170</v>
      </c>
    </row>
    <row r="323" s="13" customFormat="1">
      <c r="A323" s="13"/>
      <c r="B323" s="225"/>
      <c r="C323" s="226"/>
      <c r="D323" s="227" t="s">
        <v>180</v>
      </c>
      <c r="E323" s="228" t="s">
        <v>19</v>
      </c>
      <c r="F323" s="229" t="s">
        <v>470</v>
      </c>
      <c r="G323" s="226"/>
      <c r="H323" s="230">
        <v>7.9699999999999998</v>
      </c>
      <c r="I323" s="231"/>
      <c r="J323" s="226"/>
      <c r="K323" s="226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180</v>
      </c>
      <c r="AU323" s="236" t="s">
        <v>82</v>
      </c>
      <c r="AV323" s="13" t="s">
        <v>82</v>
      </c>
      <c r="AW323" s="13" t="s">
        <v>33</v>
      </c>
      <c r="AX323" s="13" t="s">
        <v>72</v>
      </c>
      <c r="AY323" s="236" t="s">
        <v>170</v>
      </c>
    </row>
    <row r="324" s="14" customFormat="1">
      <c r="A324" s="14"/>
      <c r="B324" s="237"/>
      <c r="C324" s="238"/>
      <c r="D324" s="227" t="s">
        <v>180</v>
      </c>
      <c r="E324" s="239" t="s">
        <v>89</v>
      </c>
      <c r="F324" s="240" t="s">
        <v>186</v>
      </c>
      <c r="G324" s="238"/>
      <c r="H324" s="241">
        <v>7.9699999999999998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7" t="s">
        <v>180</v>
      </c>
      <c r="AU324" s="247" t="s">
        <v>82</v>
      </c>
      <c r="AV324" s="14" t="s">
        <v>176</v>
      </c>
      <c r="AW324" s="14" t="s">
        <v>33</v>
      </c>
      <c r="AX324" s="14" t="s">
        <v>80</v>
      </c>
      <c r="AY324" s="247" t="s">
        <v>170</v>
      </c>
    </row>
    <row r="325" s="2" customFormat="1" ht="37.8" customHeight="1">
      <c r="A325" s="40"/>
      <c r="B325" s="41"/>
      <c r="C325" s="207" t="s">
        <v>471</v>
      </c>
      <c r="D325" s="207" t="s">
        <v>172</v>
      </c>
      <c r="E325" s="208" t="s">
        <v>472</v>
      </c>
      <c r="F325" s="209" t="s">
        <v>473</v>
      </c>
      <c r="G325" s="210" t="s">
        <v>90</v>
      </c>
      <c r="H325" s="211">
        <v>7.9699999999999998</v>
      </c>
      <c r="I325" s="212"/>
      <c r="J325" s="213">
        <f>ROUND(I325*H325,2)</f>
        <v>0</v>
      </c>
      <c r="K325" s="209" t="s">
        <v>175</v>
      </c>
      <c r="L325" s="46"/>
      <c r="M325" s="214" t="s">
        <v>19</v>
      </c>
      <c r="N325" s="215" t="s">
        <v>43</v>
      </c>
      <c r="O325" s="86"/>
      <c r="P325" s="216">
        <f>O325*H325</f>
        <v>0</v>
      </c>
      <c r="Q325" s="216">
        <v>0.00085999999999999998</v>
      </c>
      <c r="R325" s="216">
        <f>Q325*H325</f>
        <v>0.0068541999999999995</v>
      </c>
      <c r="S325" s="216">
        <v>0</v>
      </c>
      <c r="T325" s="217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8" t="s">
        <v>176</v>
      </c>
      <c r="AT325" s="218" t="s">
        <v>172</v>
      </c>
      <c r="AU325" s="218" t="s">
        <v>82</v>
      </c>
      <c r="AY325" s="19" t="s">
        <v>170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9" t="s">
        <v>80</v>
      </c>
      <c r="BK325" s="219">
        <f>ROUND(I325*H325,2)</f>
        <v>0</v>
      </c>
      <c r="BL325" s="19" t="s">
        <v>176</v>
      </c>
      <c r="BM325" s="218" t="s">
        <v>474</v>
      </c>
    </row>
    <row r="326" s="2" customFormat="1">
      <c r="A326" s="40"/>
      <c r="B326" s="41"/>
      <c r="C326" s="42"/>
      <c r="D326" s="220" t="s">
        <v>178</v>
      </c>
      <c r="E326" s="42"/>
      <c r="F326" s="221" t="s">
        <v>475</v>
      </c>
      <c r="G326" s="42"/>
      <c r="H326" s="42"/>
      <c r="I326" s="222"/>
      <c r="J326" s="42"/>
      <c r="K326" s="42"/>
      <c r="L326" s="46"/>
      <c r="M326" s="223"/>
      <c r="N326" s="224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178</v>
      </c>
      <c r="AU326" s="19" t="s">
        <v>82</v>
      </c>
    </row>
    <row r="327" s="13" customFormat="1">
      <c r="A327" s="13"/>
      <c r="B327" s="225"/>
      <c r="C327" s="226"/>
      <c r="D327" s="227" t="s">
        <v>180</v>
      </c>
      <c r="E327" s="228" t="s">
        <v>19</v>
      </c>
      <c r="F327" s="229" t="s">
        <v>89</v>
      </c>
      <c r="G327" s="226"/>
      <c r="H327" s="230">
        <v>7.9699999999999998</v>
      </c>
      <c r="I327" s="231"/>
      <c r="J327" s="226"/>
      <c r="K327" s="226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180</v>
      </c>
      <c r="AU327" s="236" t="s">
        <v>82</v>
      </c>
      <c r="AV327" s="13" t="s">
        <v>82</v>
      </c>
      <c r="AW327" s="13" t="s">
        <v>33</v>
      </c>
      <c r="AX327" s="13" t="s">
        <v>80</v>
      </c>
      <c r="AY327" s="236" t="s">
        <v>170</v>
      </c>
    </row>
    <row r="328" s="2" customFormat="1" ht="44.25" customHeight="1">
      <c r="A328" s="40"/>
      <c r="B328" s="41"/>
      <c r="C328" s="207" t="s">
        <v>476</v>
      </c>
      <c r="D328" s="207" t="s">
        <v>172</v>
      </c>
      <c r="E328" s="208" t="s">
        <v>477</v>
      </c>
      <c r="F328" s="209" t="s">
        <v>478</v>
      </c>
      <c r="G328" s="210" t="s">
        <v>320</v>
      </c>
      <c r="H328" s="211">
        <v>0.0050000000000000001</v>
      </c>
      <c r="I328" s="212"/>
      <c r="J328" s="213">
        <f>ROUND(I328*H328,2)</f>
        <v>0</v>
      </c>
      <c r="K328" s="209" t="s">
        <v>175</v>
      </c>
      <c r="L328" s="46"/>
      <c r="M328" s="214" t="s">
        <v>19</v>
      </c>
      <c r="N328" s="215" t="s">
        <v>43</v>
      </c>
      <c r="O328" s="86"/>
      <c r="P328" s="216">
        <f>O328*H328</f>
        <v>0</v>
      </c>
      <c r="Q328" s="216">
        <v>1.09528</v>
      </c>
      <c r="R328" s="216">
        <f>Q328*H328</f>
        <v>0.0054764000000000002</v>
      </c>
      <c r="S328" s="216">
        <v>0</v>
      </c>
      <c r="T328" s="217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8" t="s">
        <v>176</v>
      </c>
      <c r="AT328" s="218" t="s">
        <v>172</v>
      </c>
      <c r="AU328" s="218" t="s">
        <v>82</v>
      </c>
      <c r="AY328" s="19" t="s">
        <v>170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9" t="s">
        <v>80</v>
      </c>
      <c r="BK328" s="219">
        <f>ROUND(I328*H328,2)</f>
        <v>0</v>
      </c>
      <c r="BL328" s="19" t="s">
        <v>176</v>
      </c>
      <c r="BM328" s="218" t="s">
        <v>479</v>
      </c>
    </row>
    <row r="329" s="2" customFormat="1">
      <c r="A329" s="40"/>
      <c r="B329" s="41"/>
      <c r="C329" s="42"/>
      <c r="D329" s="220" t="s">
        <v>178</v>
      </c>
      <c r="E329" s="42"/>
      <c r="F329" s="221" t="s">
        <v>480</v>
      </c>
      <c r="G329" s="42"/>
      <c r="H329" s="42"/>
      <c r="I329" s="222"/>
      <c r="J329" s="42"/>
      <c r="K329" s="42"/>
      <c r="L329" s="46"/>
      <c r="M329" s="223"/>
      <c r="N329" s="224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178</v>
      </c>
      <c r="AU329" s="19" t="s">
        <v>82</v>
      </c>
    </row>
    <row r="330" s="13" customFormat="1">
      <c r="A330" s="13"/>
      <c r="B330" s="225"/>
      <c r="C330" s="226"/>
      <c r="D330" s="227" t="s">
        <v>180</v>
      </c>
      <c r="E330" s="228" t="s">
        <v>19</v>
      </c>
      <c r="F330" s="229" t="s">
        <v>481</v>
      </c>
      <c r="G330" s="226"/>
      <c r="H330" s="230">
        <v>0.0050000000000000001</v>
      </c>
      <c r="I330" s="231"/>
      <c r="J330" s="226"/>
      <c r="K330" s="226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180</v>
      </c>
      <c r="AU330" s="236" t="s">
        <v>82</v>
      </c>
      <c r="AV330" s="13" t="s">
        <v>82</v>
      </c>
      <c r="AW330" s="13" t="s">
        <v>33</v>
      </c>
      <c r="AX330" s="13" t="s">
        <v>80</v>
      </c>
      <c r="AY330" s="236" t="s">
        <v>170</v>
      </c>
    </row>
    <row r="331" s="2" customFormat="1" ht="44.25" customHeight="1">
      <c r="A331" s="40"/>
      <c r="B331" s="41"/>
      <c r="C331" s="207" t="s">
        <v>482</v>
      </c>
      <c r="D331" s="207" t="s">
        <v>172</v>
      </c>
      <c r="E331" s="208" t="s">
        <v>483</v>
      </c>
      <c r="F331" s="209" t="s">
        <v>484</v>
      </c>
      <c r="G331" s="210" t="s">
        <v>320</v>
      </c>
      <c r="H331" s="211">
        <v>0.13200000000000001</v>
      </c>
      <c r="I331" s="212"/>
      <c r="J331" s="213">
        <f>ROUND(I331*H331,2)</f>
        <v>0</v>
      </c>
      <c r="K331" s="209" t="s">
        <v>175</v>
      </c>
      <c r="L331" s="46"/>
      <c r="M331" s="214" t="s">
        <v>19</v>
      </c>
      <c r="N331" s="215" t="s">
        <v>43</v>
      </c>
      <c r="O331" s="86"/>
      <c r="P331" s="216">
        <f>O331*H331</f>
        <v>0</v>
      </c>
      <c r="Q331" s="216">
        <v>1.03955</v>
      </c>
      <c r="R331" s="216">
        <f>Q331*H331</f>
        <v>0.1372206</v>
      </c>
      <c r="S331" s="216">
        <v>0</v>
      </c>
      <c r="T331" s="217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8" t="s">
        <v>176</v>
      </c>
      <c r="AT331" s="218" t="s">
        <v>172</v>
      </c>
      <c r="AU331" s="218" t="s">
        <v>82</v>
      </c>
      <c r="AY331" s="19" t="s">
        <v>170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9" t="s">
        <v>80</v>
      </c>
      <c r="BK331" s="219">
        <f>ROUND(I331*H331,2)</f>
        <v>0</v>
      </c>
      <c r="BL331" s="19" t="s">
        <v>176</v>
      </c>
      <c r="BM331" s="218" t="s">
        <v>485</v>
      </c>
    </row>
    <row r="332" s="2" customFormat="1">
      <c r="A332" s="40"/>
      <c r="B332" s="41"/>
      <c r="C332" s="42"/>
      <c r="D332" s="220" t="s">
        <v>178</v>
      </c>
      <c r="E332" s="42"/>
      <c r="F332" s="221" t="s">
        <v>486</v>
      </c>
      <c r="G332" s="42"/>
      <c r="H332" s="42"/>
      <c r="I332" s="222"/>
      <c r="J332" s="42"/>
      <c r="K332" s="42"/>
      <c r="L332" s="46"/>
      <c r="M332" s="223"/>
      <c r="N332" s="224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178</v>
      </c>
      <c r="AU332" s="19" t="s">
        <v>82</v>
      </c>
    </row>
    <row r="333" s="15" customFormat="1">
      <c r="A333" s="15"/>
      <c r="B333" s="249"/>
      <c r="C333" s="250"/>
      <c r="D333" s="227" t="s">
        <v>180</v>
      </c>
      <c r="E333" s="251" t="s">
        <v>19</v>
      </c>
      <c r="F333" s="252" t="s">
        <v>487</v>
      </c>
      <c r="G333" s="250"/>
      <c r="H333" s="251" t="s">
        <v>19</v>
      </c>
      <c r="I333" s="253"/>
      <c r="J333" s="250"/>
      <c r="K333" s="250"/>
      <c r="L333" s="254"/>
      <c r="M333" s="255"/>
      <c r="N333" s="256"/>
      <c r="O333" s="256"/>
      <c r="P333" s="256"/>
      <c r="Q333" s="256"/>
      <c r="R333" s="256"/>
      <c r="S333" s="256"/>
      <c r="T333" s="257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8" t="s">
        <v>180</v>
      </c>
      <c r="AU333" s="258" t="s">
        <v>82</v>
      </c>
      <c r="AV333" s="15" t="s">
        <v>80</v>
      </c>
      <c r="AW333" s="15" t="s">
        <v>33</v>
      </c>
      <c r="AX333" s="15" t="s">
        <v>72</v>
      </c>
      <c r="AY333" s="258" t="s">
        <v>170</v>
      </c>
    </row>
    <row r="334" s="13" customFormat="1">
      <c r="A334" s="13"/>
      <c r="B334" s="225"/>
      <c r="C334" s="226"/>
      <c r="D334" s="227" t="s">
        <v>180</v>
      </c>
      <c r="E334" s="228" t="s">
        <v>19</v>
      </c>
      <c r="F334" s="229" t="s">
        <v>488</v>
      </c>
      <c r="G334" s="226"/>
      <c r="H334" s="230">
        <v>0.13200000000000001</v>
      </c>
      <c r="I334" s="231"/>
      <c r="J334" s="226"/>
      <c r="K334" s="226"/>
      <c r="L334" s="232"/>
      <c r="M334" s="233"/>
      <c r="N334" s="234"/>
      <c r="O334" s="234"/>
      <c r="P334" s="234"/>
      <c r="Q334" s="234"/>
      <c r="R334" s="234"/>
      <c r="S334" s="234"/>
      <c r="T334" s="23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6" t="s">
        <v>180</v>
      </c>
      <c r="AU334" s="236" t="s">
        <v>82</v>
      </c>
      <c r="AV334" s="13" t="s">
        <v>82</v>
      </c>
      <c r="AW334" s="13" t="s">
        <v>33</v>
      </c>
      <c r="AX334" s="13" t="s">
        <v>80</v>
      </c>
      <c r="AY334" s="236" t="s">
        <v>170</v>
      </c>
    </row>
    <row r="335" s="2" customFormat="1" ht="21.75" customHeight="1">
      <c r="A335" s="40"/>
      <c r="B335" s="41"/>
      <c r="C335" s="207" t="s">
        <v>489</v>
      </c>
      <c r="D335" s="207" t="s">
        <v>172</v>
      </c>
      <c r="E335" s="208" t="s">
        <v>490</v>
      </c>
      <c r="F335" s="209" t="s">
        <v>491</v>
      </c>
      <c r="G335" s="210" t="s">
        <v>108</v>
      </c>
      <c r="H335" s="211">
        <v>2.1949999999999998</v>
      </c>
      <c r="I335" s="212"/>
      <c r="J335" s="213">
        <f>ROUND(I335*H335,2)</f>
        <v>0</v>
      </c>
      <c r="K335" s="209" t="s">
        <v>175</v>
      </c>
      <c r="L335" s="46"/>
      <c r="M335" s="214" t="s">
        <v>19</v>
      </c>
      <c r="N335" s="215" t="s">
        <v>43</v>
      </c>
      <c r="O335" s="86"/>
      <c r="P335" s="216">
        <f>O335*H335</f>
        <v>0</v>
      </c>
      <c r="Q335" s="216">
        <v>2.5071400000000001</v>
      </c>
      <c r="R335" s="216">
        <f>Q335*H335</f>
        <v>5.5031723000000001</v>
      </c>
      <c r="S335" s="216">
        <v>0</v>
      </c>
      <c r="T335" s="217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8" t="s">
        <v>176</v>
      </c>
      <c r="AT335" s="218" t="s">
        <v>172</v>
      </c>
      <c r="AU335" s="218" t="s">
        <v>82</v>
      </c>
      <c r="AY335" s="19" t="s">
        <v>170</v>
      </c>
      <c r="BE335" s="219">
        <f>IF(N335="základní",J335,0)</f>
        <v>0</v>
      </c>
      <c r="BF335" s="219">
        <f>IF(N335="snížená",J335,0)</f>
        <v>0</v>
      </c>
      <c r="BG335" s="219">
        <f>IF(N335="zákl. přenesená",J335,0)</f>
        <v>0</v>
      </c>
      <c r="BH335" s="219">
        <f>IF(N335="sníž. přenesená",J335,0)</f>
        <v>0</v>
      </c>
      <c r="BI335" s="219">
        <f>IF(N335="nulová",J335,0)</f>
        <v>0</v>
      </c>
      <c r="BJ335" s="19" t="s">
        <v>80</v>
      </c>
      <c r="BK335" s="219">
        <f>ROUND(I335*H335,2)</f>
        <v>0</v>
      </c>
      <c r="BL335" s="19" t="s">
        <v>176</v>
      </c>
      <c r="BM335" s="218" t="s">
        <v>492</v>
      </c>
    </row>
    <row r="336" s="2" customFormat="1">
      <c r="A336" s="40"/>
      <c r="B336" s="41"/>
      <c r="C336" s="42"/>
      <c r="D336" s="220" t="s">
        <v>178</v>
      </c>
      <c r="E336" s="42"/>
      <c r="F336" s="221" t="s">
        <v>493</v>
      </c>
      <c r="G336" s="42"/>
      <c r="H336" s="42"/>
      <c r="I336" s="222"/>
      <c r="J336" s="42"/>
      <c r="K336" s="42"/>
      <c r="L336" s="46"/>
      <c r="M336" s="223"/>
      <c r="N336" s="224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178</v>
      </c>
      <c r="AU336" s="19" t="s">
        <v>82</v>
      </c>
    </row>
    <row r="337" s="13" customFormat="1">
      <c r="A337" s="13"/>
      <c r="B337" s="225"/>
      <c r="C337" s="226"/>
      <c r="D337" s="227" t="s">
        <v>180</v>
      </c>
      <c r="E337" s="228" t="s">
        <v>19</v>
      </c>
      <c r="F337" s="229" t="s">
        <v>494</v>
      </c>
      <c r="G337" s="226"/>
      <c r="H337" s="230">
        <v>2.1949999999999998</v>
      </c>
      <c r="I337" s="231"/>
      <c r="J337" s="226"/>
      <c r="K337" s="226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180</v>
      </c>
      <c r="AU337" s="236" t="s">
        <v>82</v>
      </c>
      <c r="AV337" s="13" t="s">
        <v>82</v>
      </c>
      <c r="AW337" s="13" t="s">
        <v>33</v>
      </c>
      <c r="AX337" s="13" t="s">
        <v>72</v>
      </c>
      <c r="AY337" s="236" t="s">
        <v>170</v>
      </c>
    </row>
    <row r="338" s="14" customFormat="1">
      <c r="A338" s="14"/>
      <c r="B338" s="237"/>
      <c r="C338" s="238"/>
      <c r="D338" s="227" t="s">
        <v>180</v>
      </c>
      <c r="E338" s="239" t="s">
        <v>112</v>
      </c>
      <c r="F338" s="240" t="s">
        <v>186</v>
      </c>
      <c r="G338" s="238"/>
      <c r="H338" s="241">
        <v>2.1949999999999998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7" t="s">
        <v>180</v>
      </c>
      <c r="AU338" s="247" t="s">
        <v>82</v>
      </c>
      <c r="AV338" s="14" t="s">
        <v>176</v>
      </c>
      <c r="AW338" s="14" t="s">
        <v>33</v>
      </c>
      <c r="AX338" s="14" t="s">
        <v>80</v>
      </c>
      <c r="AY338" s="247" t="s">
        <v>170</v>
      </c>
    </row>
    <row r="339" s="2" customFormat="1" ht="16.5" customHeight="1">
      <c r="A339" s="40"/>
      <c r="B339" s="41"/>
      <c r="C339" s="207" t="s">
        <v>495</v>
      </c>
      <c r="D339" s="207" t="s">
        <v>172</v>
      </c>
      <c r="E339" s="208" t="s">
        <v>496</v>
      </c>
      <c r="F339" s="209" t="s">
        <v>497</v>
      </c>
      <c r="G339" s="210" t="s">
        <v>423</v>
      </c>
      <c r="H339" s="211">
        <v>12.9</v>
      </c>
      <c r="I339" s="212"/>
      <c r="J339" s="213">
        <f>ROUND(I339*H339,2)</f>
        <v>0</v>
      </c>
      <c r="K339" s="209" t="s">
        <v>19</v>
      </c>
      <c r="L339" s="46"/>
      <c r="M339" s="214" t="s">
        <v>19</v>
      </c>
      <c r="N339" s="215" t="s">
        <v>43</v>
      </c>
      <c r="O339" s="86"/>
      <c r="P339" s="216">
        <f>O339*H339</f>
        <v>0</v>
      </c>
      <c r="Q339" s="216">
        <v>0.00033</v>
      </c>
      <c r="R339" s="216">
        <f>Q339*H339</f>
        <v>0.0042570000000000004</v>
      </c>
      <c r="S339" s="216">
        <v>0</v>
      </c>
      <c r="T339" s="217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8" t="s">
        <v>176</v>
      </c>
      <c r="AT339" s="218" t="s">
        <v>172</v>
      </c>
      <c r="AU339" s="218" t="s">
        <v>82</v>
      </c>
      <c r="AY339" s="19" t="s">
        <v>170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19" t="s">
        <v>80</v>
      </c>
      <c r="BK339" s="219">
        <f>ROUND(I339*H339,2)</f>
        <v>0</v>
      </c>
      <c r="BL339" s="19" t="s">
        <v>176</v>
      </c>
      <c r="BM339" s="218" t="s">
        <v>498</v>
      </c>
    </row>
    <row r="340" s="2" customFormat="1">
      <c r="A340" s="40"/>
      <c r="B340" s="41"/>
      <c r="C340" s="42"/>
      <c r="D340" s="227" t="s">
        <v>204</v>
      </c>
      <c r="E340" s="42"/>
      <c r="F340" s="248" t="s">
        <v>499</v>
      </c>
      <c r="G340" s="42"/>
      <c r="H340" s="42"/>
      <c r="I340" s="222"/>
      <c r="J340" s="42"/>
      <c r="K340" s="42"/>
      <c r="L340" s="46"/>
      <c r="M340" s="223"/>
      <c r="N340" s="224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204</v>
      </c>
      <c r="AU340" s="19" t="s">
        <v>82</v>
      </c>
    </row>
    <row r="341" s="13" customFormat="1">
      <c r="A341" s="13"/>
      <c r="B341" s="225"/>
      <c r="C341" s="226"/>
      <c r="D341" s="227" t="s">
        <v>180</v>
      </c>
      <c r="E341" s="228" t="s">
        <v>19</v>
      </c>
      <c r="F341" s="229" t="s">
        <v>500</v>
      </c>
      <c r="G341" s="226"/>
      <c r="H341" s="230">
        <v>12.9</v>
      </c>
      <c r="I341" s="231"/>
      <c r="J341" s="226"/>
      <c r="K341" s="226"/>
      <c r="L341" s="232"/>
      <c r="M341" s="233"/>
      <c r="N341" s="234"/>
      <c r="O341" s="234"/>
      <c r="P341" s="234"/>
      <c r="Q341" s="234"/>
      <c r="R341" s="234"/>
      <c r="S341" s="234"/>
      <c r="T341" s="235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6" t="s">
        <v>180</v>
      </c>
      <c r="AU341" s="236" t="s">
        <v>82</v>
      </c>
      <c r="AV341" s="13" t="s">
        <v>82</v>
      </c>
      <c r="AW341" s="13" t="s">
        <v>33</v>
      </c>
      <c r="AX341" s="13" t="s">
        <v>80</v>
      </c>
      <c r="AY341" s="236" t="s">
        <v>170</v>
      </c>
    </row>
    <row r="342" s="12" customFormat="1" ht="22.8" customHeight="1">
      <c r="A342" s="12"/>
      <c r="B342" s="191"/>
      <c r="C342" s="192"/>
      <c r="D342" s="193" t="s">
        <v>71</v>
      </c>
      <c r="E342" s="205" t="s">
        <v>176</v>
      </c>
      <c r="F342" s="205" t="s">
        <v>501</v>
      </c>
      <c r="G342" s="192"/>
      <c r="H342" s="192"/>
      <c r="I342" s="195"/>
      <c r="J342" s="206">
        <f>BK342</f>
        <v>0</v>
      </c>
      <c r="K342" s="192"/>
      <c r="L342" s="197"/>
      <c r="M342" s="198"/>
      <c r="N342" s="199"/>
      <c r="O342" s="199"/>
      <c r="P342" s="200">
        <f>SUM(P343:P440)</f>
        <v>0</v>
      </c>
      <c r="Q342" s="199"/>
      <c r="R342" s="200">
        <f>SUM(R343:R440)</f>
        <v>97.464480719999997</v>
      </c>
      <c r="S342" s="199"/>
      <c r="T342" s="201">
        <f>SUM(T343:T440)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2" t="s">
        <v>80</v>
      </c>
      <c r="AT342" s="203" t="s">
        <v>71</v>
      </c>
      <c r="AU342" s="203" t="s">
        <v>80</v>
      </c>
      <c r="AY342" s="202" t="s">
        <v>170</v>
      </c>
      <c r="BK342" s="204">
        <f>SUM(BK343:BK440)</f>
        <v>0</v>
      </c>
    </row>
    <row r="343" s="2" customFormat="1" ht="16.5" customHeight="1">
      <c r="A343" s="40"/>
      <c r="B343" s="41"/>
      <c r="C343" s="207" t="s">
        <v>502</v>
      </c>
      <c r="D343" s="207" t="s">
        <v>172</v>
      </c>
      <c r="E343" s="208" t="s">
        <v>503</v>
      </c>
      <c r="F343" s="209" t="s">
        <v>504</v>
      </c>
      <c r="G343" s="210" t="s">
        <v>108</v>
      </c>
      <c r="H343" s="211">
        <v>19.416</v>
      </c>
      <c r="I343" s="212"/>
      <c r="J343" s="213">
        <f>ROUND(I343*H343,2)</f>
        <v>0</v>
      </c>
      <c r="K343" s="209" t="s">
        <v>175</v>
      </c>
      <c r="L343" s="46"/>
      <c r="M343" s="214" t="s">
        <v>19</v>
      </c>
      <c r="N343" s="215" t="s">
        <v>43</v>
      </c>
      <c r="O343" s="86"/>
      <c r="P343" s="216">
        <f>O343*H343</f>
        <v>0</v>
      </c>
      <c r="Q343" s="216">
        <v>1.8907700000000001</v>
      </c>
      <c r="R343" s="216">
        <f>Q343*H343</f>
        <v>36.71119032</v>
      </c>
      <c r="S343" s="216">
        <v>0</v>
      </c>
      <c r="T343" s="217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8" t="s">
        <v>176</v>
      </c>
      <c r="AT343" s="218" t="s">
        <v>172</v>
      </c>
      <c r="AU343" s="218" t="s">
        <v>82</v>
      </c>
      <c r="AY343" s="19" t="s">
        <v>170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19" t="s">
        <v>80</v>
      </c>
      <c r="BK343" s="219">
        <f>ROUND(I343*H343,2)</f>
        <v>0</v>
      </c>
      <c r="BL343" s="19" t="s">
        <v>176</v>
      </c>
      <c r="BM343" s="218" t="s">
        <v>505</v>
      </c>
    </row>
    <row r="344" s="2" customFormat="1">
      <c r="A344" s="40"/>
      <c r="B344" s="41"/>
      <c r="C344" s="42"/>
      <c r="D344" s="220" t="s">
        <v>178</v>
      </c>
      <c r="E344" s="42"/>
      <c r="F344" s="221" t="s">
        <v>506</v>
      </c>
      <c r="G344" s="42"/>
      <c r="H344" s="42"/>
      <c r="I344" s="222"/>
      <c r="J344" s="42"/>
      <c r="K344" s="42"/>
      <c r="L344" s="46"/>
      <c r="M344" s="223"/>
      <c r="N344" s="224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178</v>
      </c>
      <c r="AU344" s="19" t="s">
        <v>82</v>
      </c>
    </row>
    <row r="345" s="13" customFormat="1">
      <c r="A345" s="13"/>
      <c r="B345" s="225"/>
      <c r="C345" s="226"/>
      <c r="D345" s="227" t="s">
        <v>180</v>
      </c>
      <c r="E345" s="228" t="s">
        <v>19</v>
      </c>
      <c r="F345" s="229" t="s">
        <v>507</v>
      </c>
      <c r="G345" s="226"/>
      <c r="H345" s="230">
        <v>1.69</v>
      </c>
      <c r="I345" s="231"/>
      <c r="J345" s="226"/>
      <c r="K345" s="226"/>
      <c r="L345" s="232"/>
      <c r="M345" s="233"/>
      <c r="N345" s="234"/>
      <c r="O345" s="234"/>
      <c r="P345" s="234"/>
      <c r="Q345" s="234"/>
      <c r="R345" s="234"/>
      <c r="S345" s="234"/>
      <c r="T345" s="23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6" t="s">
        <v>180</v>
      </c>
      <c r="AU345" s="236" t="s">
        <v>82</v>
      </c>
      <c r="AV345" s="13" t="s">
        <v>82</v>
      </c>
      <c r="AW345" s="13" t="s">
        <v>33</v>
      </c>
      <c r="AX345" s="13" t="s">
        <v>72</v>
      </c>
      <c r="AY345" s="236" t="s">
        <v>170</v>
      </c>
    </row>
    <row r="346" s="13" customFormat="1">
      <c r="A346" s="13"/>
      <c r="B346" s="225"/>
      <c r="C346" s="226"/>
      <c r="D346" s="227" t="s">
        <v>180</v>
      </c>
      <c r="E346" s="228" t="s">
        <v>19</v>
      </c>
      <c r="F346" s="229" t="s">
        <v>508</v>
      </c>
      <c r="G346" s="226"/>
      <c r="H346" s="230">
        <v>1.95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180</v>
      </c>
      <c r="AU346" s="236" t="s">
        <v>82</v>
      </c>
      <c r="AV346" s="13" t="s">
        <v>82</v>
      </c>
      <c r="AW346" s="13" t="s">
        <v>33</v>
      </c>
      <c r="AX346" s="13" t="s">
        <v>72</v>
      </c>
      <c r="AY346" s="236" t="s">
        <v>170</v>
      </c>
    </row>
    <row r="347" s="13" customFormat="1">
      <c r="A347" s="13"/>
      <c r="B347" s="225"/>
      <c r="C347" s="226"/>
      <c r="D347" s="227" t="s">
        <v>180</v>
      </c>
      <c r="E347" s="228" t="s">
        <v>19</v>
      </c>
      <c r="F347" s="229" t="s">
        <v>509</v>
      </c>
      <c r="G347" s="226"/>
      <c r="H347" s="230">
        <v>3.1920000000000002</v>
      </c>
      <c r="I347" s="231"/>
      <c r="J347" s="226"/>
      <c r="K347" s="226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180</v>
      </c>
      <c r="AU347" s="236" t="s">
        <v>82</v>
      </c>
      <c r="AV347" s="13" t="s">
        <v>82</v>
      </c>
      <c r="AW347" s="13" t="s">
        <v>33</v>
      </c>
      <c r="AX347" s="13" t="s">
        <v>72</v>
      </c>
      <c r="AY347" s="236" t="s">
        <v>170</v>
      </c>
    </row>
    <row r="348" s="16" customFormat="1">
      <c r="A348" s="16"/>
      <c r="B348" s="259"/>
      <c r="C348" s="260"/>
      <c r="D348" s="227" t="s">
        <v>180</v>
      </c>
      <c r="E348" s="261" t="s">
        <v>19</v>
      </c>
      <c r="F348" s="262" t="s">
        <v>234</v>
      </c>
      <c r="G348" s="260"/>
      <c r="H348" s="263">
        <v>6.8319999999999999</v>
      </c>
      <c r="I348" s="264"/>
      <c r="J348" s="260"/>
      <c r="K348" s="260"/>
      <c r="L348" s="265"/>
      <c r="M348" s="266"/>
      <c r="N348" s="267"/>
      <c r="O348" s="267"/>
      <c r="P348" s="267"/>
      <c r="Q348" s="267"/>
      <c r="R348" s="267"/>
      <c r="S348" s="267"/>
      <c r="T348" s="268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69" t="s">
        <v>180</v>
      </c>
      <c r="AU348" s="269" t="s">
        <v>82</v>
      </c>
      <c r="AV348" s="16" t="s">
        <v>187</v>
      </c>
      <c r="AW348" s="16" t="s">
        <v>33</v>
      </c>
      <c r="AX348" s="16" t="s">
        <v>72</v>
      </c>
      <c r="AY348" s="269" t="s">
        <v>170</v>
      </c>
    </row>
    <row r="349" s="15" customFormat="1">
      <c r="A349" s="15"/>
      <c r="B349" s="249"/>
      <c r="C349" s="250"/>
      <c r="D349" s="227" t="s">
        <v>180</v>
      </c>
      <c r="E349" s="251" t="s">
        <v>19</v>
      </c>
      <c r="F349" s="252" t="s">
        <v>442</v>
      </c>
      <c r="G349" s="250"/>
      <c r="H349" s="251" t="s">
        <v>19</v>
      </c>
      <c r="I349" s="253"/>
      <c r="J349" s="250"/>
      <c r="K349" s="250"/>
      <c r="L349" s="254"/>
      <c r="M349" s="255"/>
      <c r="N349" s="256"/>
      <c r="O349" s="256"/>
      <c r="P349" s="256"/>
      <c r="Q349" s="256"/>
      <c r="R349" s="256"/>
      <c r="S349" s="256"/>
      <c r="T349" s="25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8" t="s">
        <v>180</v>
      </c>
      <c r="AU349" s="258" t="s">
        <v>82</v>
      </c>
      <c r="AV349" s="15" t="s">
        <v>80</v>
      </c>
      <c r="AW349" s="15" t="s">
        <v>33</v>
      </c>
      <c r="AX349" s="15" t="s">
        <v>72</v>
      </c>
      <c r="AY349" s="258" t="s">
        <v>170</v>
      </c>
    </row>
    <row r="350" s="13" customFormat="1">
      <c r="A350" s="13"/>
      <c r="B350" s="225"/>
      <c r="C350" s="226"/>
      <c r="D350" s="227" t="s">
        <v>180</v>
      </c>
      <c r="E350" s="228" t="s">
        <v>19</v>
      </c>
      <c r="F350" s="229" t="s">
        <v>510</v>
      </c>
      <c r="G350" s="226"/>
      <c r="H350" s="230">
        <v>0.624</v>
      </c>
      <c r="I350" s="231"/>
      <c r="J350" s="226"/>
      <c r="K350" s="226"/>
      <c r="L350" s="232"/>
      <c r="M350" s="233"/>
      <c r="N350" s="234"/>
      <c r="O350" s="234"/>
      <c r="P350" s="234"/>
      <c r="Q350" s="234"/>
      <c r="R350" s="234"/>
      <c r="S350" s="234"/>
      <c r="T350" s="23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6" t="s">
        <v>180</v>
      </c>
      <c r="AU350" s="236" t="s">
        <v>82</v>
      </c>
      <c r="AV350" s="13" t="s">
        <v>82</v>
      </c>
      <c r="AW350" s="13" t="s">
        <v>33</v>
      </c>
      <c r="AX350" s="13" t="s">
        <v>72</v>
      </c>
      <c r="AY350" s="236" t="s">
        <v>170</v>
      </c>
    </row>
    <row r="351" s="13" customFormat="1">
      <c r="A351" s="13"/>
      <c r="B351" s="225"/>
      <c r="C351" s="226"/>
      <c r="D351" s="227" t="s">
        <v>180</v>
      </c>
      <c r="E351" s="228" t="s">
        <v>19</v>
      </c>
      <c r="F351" s="229" t="s">
        <v>511</v>
      </c>
      <c r="G351" s="226"/>
      <c r="H351" s="230">
        <v>0.624</v>
      </c>
      <c r="I351" s="231"/>
      <c r="J351" s="226"/>
      <c r="K351" s="226"/>
      <c r="L351" s="232"/>
      <c r="M351" s="233"/>
      <c r="N351" s="234"/>
      <c r="O351" s="234"/>
      <c r="P351" s="234"/>
      <c r="Q351" s="234"/>
      <c r="R351" s="234"/>
      <c r="S351" s="234"/>
      <c r="T351" s="23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6" t="s">
        <v>180</v>
      </c>
      <c r="AU351" s="236" t="s">
        <v>82</v>
      </c>
      <c r="AV351" s="13" t="s">
        <v>82</v>
      </c>
      <c r="AW351" s="13" t="s">
        <v>33</v>
      </c>
      <c r="AX351" s="13" t="s">
        <v>72</v>
      </c>
      <c r="AY351" s="236" t="s">
        <v>170</v>
      </c>
    </row>
    <row r="352" s="13" customFormat="1">
      <c r="A352" s="13"/>
      <c r="B352" s="225"/>
      <c r="C352" s="226"/>
      <c r="D352" s="227" t="s">
        <v>180</v>
      </c>
      <c r="E352" s="228" t="s">
        <v>19</v>
      </c>
      <c r="F352" s="229" t="s">
        <v>512</v>
      </c>
      <c r="G352" s="226"/>
      <c r="H352" s="230">
        <v>0.624</v>
      </c>
      <c r="I352" s="231"/>
      <c r="J352" s="226"/>
      <c r="K352" s="226"/>
      <c r="L352" s="232"/>
      <c r="M352" s="233"/>
      <c r="N352" s="234"/>
      <c r="O352" s="234"/>
      <c r="P352" s="234"/>
      <c r="Q352" s="234"/>
      <c r="R352" s="234"/>
      <c r="S352" s="234"/>
      <c r="T352" s="23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6" t="s">
        <v>180</v>
      </c>
      <c r="AU352" s="236" t="s">
        <v>82</v>
      </c>
      <c r="AV352" s="13" t="s">
        <v>82</v>
      </c>
      <c r="AW352" s="13" t="s">
        <v>33</v>
      </c>
      <c r="AX352" s="13" t="s">
        <v>72</v>
      </c>
      <c r="AY352" s="236" t="s">
        <v>170</v>
      </c>
    </row>
    <row r="353" s="13" customFormat="1">
      <c r="A353" s="13"/>
      <c r="B353" s="225"/>
      <c r="C353" s="226"/>
      <c r="D353" s="227" t="s">
        <v>180</v>
      </c>
      <c r="E353" s="228" t="s">
        <v>19</v>
      </c>
      <c r="F353" s="229" t="s">
        <v>513</v>
      </c>
      <c r="G353" s="226"/>
      <c r="H353" s="230">
        <v>0.624</v>
      </c>
      <c r="I353" s="231"/>
      <c r="J353" s="226"/>
      <c r="K353" s="226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180</v>
      </c>
      <c r="AU353" s="236" t="s">
        <v>82</v>
      </c>
      <c r="AV353" s="13" t="s">
        <v>82</v>
      </c>
      <c r="AW353" s="13" t="s">
        <v>33</v>
      </c>
      <c r="AX353" s="13" t="s">
        <v>72</v>
      </c>
      <c r="AY353" s="236" t="s">
        <v>170</v>
      </c>
    </row>
    <row r="354" s="13" customFormat="1">
      <c r="A354" s="13"/>
      <c r="B354" s="225"/>
      <c r="C354" s="226"/>
      <c r="D354" s="227" t="s">
        <v>180</v>
      </c>
      <c r="E354" s="228" t="s">
        <v>19</v>
      </c>
      <c r="F354" s="229" t="s">
        <v>514</v>
      </c>
      <c r="G354" s="226"/>
      <c r="H354" s="230">
        <v>0.624</v>
      </c>
      <c r="I354" s="231"/>
      <c r="J354" s="226"/>
      <c r="K354" s="226"/>
      <c r="L354" s="232"/>
      <c r="M354" s="233"/>
      <c r="N354" s="234"/>
      <c r="O354" s="234"/>
      <c r="P354" s="234"/>
      <c r="Q354" s="234"/>
      <c r="R354" s="234"/>
      <c r="S354" s="234"/>
      <c r="T354" s="23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6" t="s">
        <v>180</v>
      </c>
      <c r="AU354" s="236" t="s">
        <v>82</v>
      </c>
      <c r="AV354" s="13" t="s">
        <v>82</v>
      </c>
      <c r="AW354" s="13" t="s">
        <v>33</v>
      </c>
      <c r="AX354" s="13" t="s">
        <v>72</v>
      </c>
      <c r="AY354" s="236" t="s">
        <v>170</v>
      </c>
    </row>
    <row r="355" s="13" customFormat="1">
      <c r="A355" s="13"/>
      <c r="B355" s="225"/>
      <c r="C355" s="226"/>
      <c r="D355" s="227" t="s">
        <v>180</v>
      </c>
      <c r="E355" s="228" t="s">
        <v>19</v>
      </c>
      <c r="F355" s="229" t="s">
        <v>515</v>
      </c>
      <c r="G355" s="226"/>
      <c r="H355" s="230">
        <v>0.624</v>
      </c>
      <c r="I355" s="231"/>
      <c r="J355" s="226"/>
      <c r="K355" s="226"/>
      <c r="L355" s="232"/>
      <c r="M355" s="233"/>
      <c r="N355" s="234"/>
      <c r="O355" s="234"/>
      <c r="P355" s="234"/>
      <c r="Q355" s="234"/>
      <c r="R355" s="234"/>
      <c r="S355" s="234"/>
      <c r="T355" s="23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6" t="s">
        <v>180</v>
      </c>
      <c r="AU355" s="236" t="s">
        <v>82</v>
      </c>
      <c r="AV355" s="13" t="s">
        <v>82</v>
      </c>
      <c r="AW355" s="13" t="s">
        <v>33</v>
      </c>
      <c r="AX355" s="13" t="s">
        <v>72</v>
      </c>
      <c r="AY355" s="236" t="s">
        <v>170</v>
      </c>
    </row>
    <row r="356" s="13" customFormat="1">
      <c r="A356" s="13"/>
      <c r="B356" s="225"/>
      <c r="C356" s="226"/>
      <c r="D356" s="227" t="s">
        <v>180</v>
      </c>
      <c r="E356" s="228" t="s">
        <v>19</v>
      </c>
      <c r="F356" s="229" t="s">
        <v>516</v>
      </c>
      <c r="G356" s="226"/>
      <c r="H356" s="230">
        <v>0.624</v>
      </c>
      <c r="I356" s="231"/>
      <c r="J356" s="226"/>
      <c r="K356" s="226"/>
      <c r="L356" s="232"/>
      <c r="M356" s="233"/>
      <c r="N356" s="234"/>
      <c r="O356" s="234"/>
      <c r="P356" s="234"/>
      <c r="Q356" s="234"/>
      <c r="R356" s="234"/>
      <c r="S356" s="234"/>
      <c r="T356" s="23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6" t="s">
        <v>180</v>
      </c>
      <c r="AU356" s="236" t="s">
        <v>82</v>
      </c>
      <c r="AV356" s="13" t="s">
        <v>82</v>
      </c>
      <c r="AW356" s="13" t="s">
        <v>33</v>
      </c>
      <c r="AX356" s="13" t="s">
        <v>72</v>
      </c>
      <c r="AY356" s="236" t="s">
        <v>170</v>
      </c>
    </row>
    <row r="357" s="13" customFormat="1">
      <c r="A357" s="13"/>
      <c r="B357" s="225"/>
      <c r="C357" s="226"/>
      <c r="D357" s="227" t="s">
        <v>180</v>
      </c>
      <c r="E357" s="228" t="s">
        <v>19</v>
      </c>
      <c r="F357" s="229" t="s">
        <v>517</v>
      </c>
      <c r="G357" s="226"/>
      <c r="H357" s="230">
        <v>0.624</v>
      </c>
      <c r="I357" s="231"/>
      <c r="J357" s="226"/>
      <c r="K357" s="226"/>
      <c r="L357" s="232"/>
      <c r="M357" s="233"/>
      <c r="N357" s="234"/>
      <c r="O357" s="234"/>
      <c r="P357" s="234"/>
      <c r="Q357" s="234"/>
      <c r="R357" s="234"/>
      <c r="S357" s="234"/>
      <c r="T357" s="23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6" t="s">
        <v>180</v>
      </c>
      <c r="AU357" s="236" t="s">
        <v>82</v>
      </c>
      <c r="AV357" s="13" t="s">
        <v>82</v>
      </c>
      <c r="AW357" s="13" t="s">
        <v>33</v>
      </c>
      <c r="AX357" s="13" t="s">
        <v>72</v>
      </c>
      <c r="AY357" s="236" t="s">
        <v>170</v>
      </c>
    </row>
    <row r="358" s="13" customFormat="1">
      <c r="A358" s="13"/>
      <c r="B358" s="225"/>
      <c r="C358" s="226"/>
      <c r="D358" s="227" t="s">
        <v>180</v>
      </c>
      <c r="E358" s="228" t="s">
        <v>19</v>
      </c>
      <c r="F358" s="229" t="s">
        <v>518</v>
      </c>
      <c r="G358" s="226"/>
      <c r="H358" s="230">
        <v>0.624</v>
      </c>
      <c r="I358" s="231"/>
      <c r="J358" s="226"/>
      <c r="K358" s="226"/>
      <c r="L358" s="232"/>
      <c r="M358" s="233"/>
      <c r="N358" s="234"/>
      <c r="O358" s="234"/>
      <c r="P358" s="234"/>
      <c r="Q358" s="234"/>
      <c r="R358" s="234"/>
      <c r="S358" s="234"/>
      <c r="T358" s="23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6" t="s">
        <v>180</v>
      </c>
      <c r="AU358" s="236" t="s">
        <v>82</v>
      </c>
      <c r="AV358" s="13" t="s">
        <v>82</v>
      </c>
      <c r="AW358" s="13" t="s">
        <v>33</v>
      </c>
      <c r="AX358" s="13" t="s">
        <v>72</v>
      </c>
      <c r="AY358" s="236" t="s">
        <v>170</v>
      </c>
    </row>
    <row r="359" s="13" customFormat="1">
      <c r="A359" s="13"/>
      <c r="B359" s="225"/>
      <c r="C359" s="226"/>
      <c r="D359" s="227" t="s">
        <v>180</v>
      </c>
      <c r="E359" s="228" t="s">
        <v>19</v>
      </c>
      <c r="F359" s="229" t="s">
        <v>519</v>
      </c>
      <c r="G359" s="226"/>
      <c r="H359" s="230">
        <v>0.624</v>
      </c>
      <c r="I359" s="231"/>
      <c r="J359" s="226"/>
      <c r="K359" s="226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180</v>
      </c>
      <c r="AU359" s="236" t="s">
        <v>82</v>
      </c>
      <c r="AV359" s="13" t="s">
        <v>82</v>
      </c>
      <c r="AW359" s="13" t="s">
        <v>33</v>
      </c>
      <c r="AX359" s="13" t="s">
        <v>72</v>
      </c>
      <c r="AY359" s="236" t="s">
        <v>170</v>
      </c>
    </row>
    <row r="360" s="13" customFormat="1">
      <c r="A360" s="13"/>
      <c r="B360" s="225"/>
      <c r="C360" s="226"/>
      <c r="D360" s="227" t="s">
        <v>180</v>
      </c>
      <c r="E360" s="228" t="s">
        <v>19</v>
      </c>
      <c r="F360" s="229" t="s">
        <v>520</v>
      </c>
      <c r="G360" s="226"/>
      <c r="H360" s="230">
        <v>0.624</v>
      </c>
      <c r="I360" s="231"/>
      <c r="J360" s="226"/>
      <c r="K360" s="226"/>
      <c r="L360" s="232"/>
      <c r="M360" s="233"/>
      <c r="N360" s="234"/>
      <c r="O360" s="234"/>
      <c r="P360" s="234"/>
      <c r="Q360" s="234"/>
      <c r="R360" s="234"/>
      <c r="S360" s="234"/>
      <c r="T360" s="23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6" t="s">
        <v>180</v>
      </c>
      <c r="AU360" s="236" t="s">
        <v>82</v>
      </c>
      <c r="AV360" s="13" t="s">
        <v>82</v>
      </c>
      <c r="AW360" s="13" t="s">
        <v>33</v>
      </c>
      <c r="AX360" s="13" t="s">
        <v>72</v>
      </c>
      <c r="AY360" s="236" t="s">
        <v>170</v>
      </c>
    </row>
    <row r="361" s="13" customFormat="1">
      <c r="A361" s="13"/>
      <c r="B361" s="225"/>
      <c r="C361" s="226"/>
      <c r="D361" s="227" t="s">
        <v>180</v>
      </c>
      <c r="E361" s="228" t="s">
        <v>19</v>
      </c>
      <c r="F361" s="229" t="s">
        <v>521</v>
      </c>
      <c r="G361" s="226"/>
      <c r="H361" s="230">
        <v>0.624</v>
      </c>
      <c r="I361" s="231"/>
      <c r="J361" s="226"/>
      <c r="K361" s="226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180</v>
      </c>
      <c r="AU361" s="236" t="s">
        <v>82</v>
      </c>
      <c r="AV361" s="13" t="s">
        <v>82</v>
      </c>
      <c r="AW361" s="13" t="s">
        <v>33</v>
      </c>
      <c r="AX361" s="13" t="s">
        <v>72</v>
      </c>
      <c r="AY361" s="236" t="s">
        <v>170</v>
      </c>
    </row>
    <row r="362" s="13" customFormat="1">
      <c r="A362" s="13"/>
      <c r="B362" s="225"/>
      <c r="C362" s="226"/>
      <c r="D362" s="227" t="s">
        <v>180</v>
      </c>
      <c r="E362" s="228" t="s">
        <v>19</v>
      </c>
      <c r="F362" s="229" t="s">
        <v>522</v>
      </c>
      <c r="G362" s="226"/>
      <c r="H362" s="230">
        <v>0.624</v>
      </c>
      <c r="I362" s="231"/>
      <c r="J362" s="226"/>
      <c r="K362" s="226"/>
      <c r="L362" s="232"/>
      <c r="M362" s="233"/>
      <c r="N362" s="234"/>
      <c r="O362" s="234"/>
      <c r="P362" s="234"/>
      <c r="Q362" s="234"/>
      <c r="R362" s="234"/>
      <c r="S362" s="234"/>
      <c r="T362" s="23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6" t="s">
        <v>180</v>
      </c>
      <c r="AU362" s="236" t="s">
        <v>82</v>
      </c>
      <c r="AV362" s="13" t="s">
        <v>82</v>
      </c>
      <c r="AW362" s="13" t="s">
        <v>33</v>
      </c>
      <c r="AX362" s="13" t="s">
        <v>72</v>
      </c>
      <c r="AY362" s="236" t="s">
        <v>170</v>
      </c>
    </row>
    <row r="363" s="13" customFormat="1">
      <c r="A363" s="13"/>
      <c r="B363" s="225"/>
      <c r="C363" s="226"/>
      <c r="D363" s="227" t="s">
        <v>180</v>
      </c>
      <c r="E363" s="228" t="s">
        <v>19</v>
      </c>
      <c r="F363" s="229" t="s">
        <v>266</v>
      </c>
      <c r="G363" s="226"/>
      <c r="H363" s="230">
        <v>0.624</v>
      </c>
      <c r="I363" s="231"/>
      <c r="J363" s="226"/>
      <c r="K363" s="226"/>
      <c r="L363" s="232"/>
      <c r="M363" s="233"/>
      <c r="N363" s="234"/>
      <c r="O363" s="234"/>
      <c r="P363" s="234"/>
      <c r="Q363" s="234"/>
      <c r="R363" s="234"/>
      <c r="S363" s="234"/>
      <c r="T363" s="23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6" t="s">
        <v>180</v>
      </c>
      <c r="AU363" s="236" t="s">
        <v>82</v>
      </c>
      <c r="AV363" s="13" t="s">
        <v>82</v>
      </c>
      <c r="AW363" s="13" t="s">
        <v>33</v>
      </c>
      <c r="AX363" s="13" t="s">
        <v>72</v>
      </c>
      <c r="AY363" s="236" t="s">
        <v>170</v>
      </c>
    </row>
    <row r="364" s="13" customFormat="1">
      <c r="A364" s="13"/>
      <c r="B364" s="225"/>
      <c r="C364" s="226"/>
      <c r="D364" s="227" t="s">
        <v>180</v>
      </c>
      <c r="E364" s="228" t="s">
        <v>19</v>
      </c>
      <c r="F364" s="229" t="s">
        <v>267</v>
      </c>
      <c r="G364" s="226"/>
      <c r="H364" s="230">
        <v>0.624</v>
      </c>
      <c r="I364" s="231"/>
      <c r="J364" s="226"/>
      <c r="K364" s="226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180</v>
      </c>
      <c r="AU364" s="236" t="s">
        <v>82</v>
      </c>
      <c r="AV364" s="13" t="s">
        <v>82</v>
      </c>
      <c r="AW364" s="13" t="s">
        <v>33</v>
      </c>
      <c r="AX364" s="13" t="s">
        <v>72</v>
      </c>
      <c r="AY364" s="236" t="s">
        <v>170</v>
      </c>
    </row>
    <row r="365" s="13" customFormat="1">
      <c r="A365" s="13"/>
      <c r="B365" s="225"/>
      <c r="C365" s="226"/>
      <c r="D365" s="227" t="s">
        <v>180</v>
      </c>
      <c r="E365" s="228" t="s">
        <v>19</v>
      </c>
      <c r="F365" s="229" t="s">
        <v>268</v>
      </c>
      <c r="G365" s="226"/>
      <c r="H365" s="230">
        <v>0.624</v>
      </c>
      <c r="I365" s="231"/>
      <c r="J365" s="226"/>
      <c r="K365" s="226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180</v>
      </c>
      <c r="AU365" s="236" t="s">
        <v>82</v>
      </c>
      <c r="AV365" s="13" t="s">
        <v>82</v>
      </c>
      <c r="AW365" s="13" t="s">
        <v>33</v>
      </c>
      <c r="AX365" s="13" t="s">
        <v>72</v>
      </c>
      <c r="AY365" s="236" t="s">
        <v>170</v>
      </c>
    </row>
    <row r="366" s="13" customFormat="1">
      <c r="A366" s="13"/>
      <c r="B366" s="225"/>
      <c r="C366" s="226"/>
      <c r="D366" s="227" t="s">
        <v>180</v>
      </c>
      <c r="E366" s="228" t="s">
        <v>19</v>
      </c>
      <c r="F366" s="229" t="s">
        <v>523</v>
      </c>
      <c r="G366" s="226"/>
      <c r="H366" s="230">
        <v>0.72799999999999998</v>
      </c>
      <c r="I366" s="231"/>
      <c r="J366" s="226"/>
      <c r="K366" s="226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180</v>
      </c>
      <c r="AU366" s="236" t="s">
        <v>82</v>
      </c>
      <c r="AV366" s="13" t="s">
        <v>82</v>
      </c>
      <c r="AW366" s="13" t="s">
        <v>33</v>
      </c>
      <c r="AX366" s="13" t="s">
        <v>72</v>
      </c>
      <c r="AY366" s="236" t="s">
        <v>170</v>
      </c>
    </row>
    <row r="367" s="13" customFormat="1">
      <c r="A367" s="13"/>
      <c r="B367" s="225"/>
      <c r="C367" s="226"/>
      <c r="D367" s="227" t="s">
        <v>180</v>
      </c>
      <c r="E367" s="228" t="s">
        <v>19</v>
      </c>
      <c r="F367" s="229" t="s">
        <v>524</v>
      </c>
      <c r="G367" s="226"/>
      <c r="H367" s="230">
        <v>0.624</v>
      </c>
      <c r="I367" s="231"/>
      <c r="J367" s="226"/>
      <c r="K367" s="226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180</v>
      </c>
      <c r="AU367" s="236" t="s">
        <v>82</v>
      </c>
      <c r="AV367" s="13" t="s">
        <v>82</v>
      </c>
      <c r="AW367" s="13" t="s">
        <v>33</v>
      </c>
      <c r="AX367" s="13" t="s">
        <v>72</v>
      </c>
      <c r="AY367" s="236" t="s">
        <v>170</v>
      </c>
    </row>
    <row r="368" s="13" customFormat="1">
      <c r="A368" s="13"/>
      <c r="B368" s="225"/>
      <c r="C368" s="226"/>
      <c r="D368" s="227" t="s">
        <v>180</v>
      </c>
      <c r="E368" s="228" t="s">
        <v>19</v>
      </c>
      <c r="F368" s="229" t="s">
        <v>525</v>
      </c>
      <c r="G368" s="226"/>
      <c r="H368" s="230">
        <v>0.624</v>
      </c>
      <c r="I368" s="231"/>
      <c r="J368" s="226"/>
      <c r="K368" s="226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180</v>
      </c>
      <c r="AU368" s="236" t="s">
        <v>82</v>
      </c>
      <c r="AV368" s="13" t="s">
        <v>82</v>
      </c>
      <c r="AW368" s="13" t="s">
        <v>33</v>
      </c>
      <c r="AX368" s="13" t="s">
        <v>72</v>
      </c>
      <c r="AY368" s="236" t="s">
        <v>170</v>
      </c>
    </row>
    <row r="369" s="13" customFormat="1">
      <c r="A369" s="13"/>
      <c r="B369" s="225"/>
      <c r="C369" s="226"/>
      <c r="D369" s="227" t="s">
        <v>180</v>
      </c>
      <c r="E369" s="228" t="s">
        <v>19</v>
      </c>
      <c r="F369" s="229" t="s">
        <v>526</v>
      </c>
      <c r="G369" s="226"/>
      <c r="H369" s="230">
        <v>0.624</v>
      </c>
      <c r="I369" s="231"/>
      <c r="J369" s="226"/>
      <c r="K369" s="226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180</v>
      </c>
      <c r="AU369" s="236" t="s">
        <v>82</v>
      </c>
      <c r="AV369" s="13" t="s">
        <v>82</v>
      </c>
      <c r="AW369" s="13" t="s">
        <v>33</v>
      </c>
      <c r="AX369" s="13" t="s">
        <v>72</v>
      </c>
      <c r="AY369" s="236" t="s">
        <v>170</v>
      </c>
    </row>
    <row r="370" s="16" customFormat="1">
      <c r="A370" s="16"/>
      <c r="B370" s="259"/>
      <c r="C370" s="260"/>
      <c r="D370" s="227" t="s">
        <v>180</v>
      </c>
      <c r="E370" s="261" t="s">
        <v>19</v>
      </c>
      <c r="F370" s="262" t="s">
        <v>234</v>
      </c>
      <c r="G370" s="260"/>
      <c r="H370" s="263">
        <v>12.584</v>
      </c>
      <c r="I370" s="264"/>
      <c r="J370" s="260"/>
      <c r="K370" s="260"/>
      <c r="L370" s="265"/>
      <c r="M370" s="266"/>
      <c r="N370" s="267"/>
      <c r="O370" s="267"/>
      <c r="P370" s="267"/>
      <c r="Q370" s="267"/>
      <c r="R370" s="267"/>
      <c r="S370" s="267"/>
      <c r="T370" s="268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269" t="s">
        <v>180</v>
      </c>
      <c r="AU370" s="269" t="s">
        <v>82</v>
      </c>
      <c r="AV370" s="16" t="s">
        <v>187</v>
      </c>
      <c r="AW370" s="16" t="s">
        <v>33</v>
      </c>
      <c r="AX370" s="16" t="s">
        <v>72</v>
      </c>
      <c r="AY370" s="269" t="s">
        <v>170</v>
      </c>
    </row>
    <row r="371" s="14" customFormat="1">
      <c r="A371" s="14"/>
      <c r="B371" s="237"/>
      <c r="C371" s="238"/>
      <c r="D371" s="227" t="s">
        <v>180</v>
      </c>
      <c r="E371" s="239" t="s">
        <v>19</v>
      </c>
      <c r="F371" s="240" t="s">
        <v>186</v>
      </c>
      <c r="G371" s="238"/>
      <c r="H371" s="241">
        <v>19.416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7" t="s">
        <v>180</v>
      </c>
      <c r="AU371" s="247" t="s">
        <v>82</v>
      </c>
      <c r="AV371" s="14" t="s">
        <v>176</v>
      </c>
      <c r="AW371" s="14" t="s">
        <v>33</v>
      </c>
      <c r="AX371" s="14" t="s">
        <v>80</v>
      </c>
      <c r="AY371" s="247" t="s">
        <v>170</v>
      </c>
    </row>
    <row r="372" s="2" customFormat="1" ht="24.15" customHeight="1">
      <c r="A372" s="40"/>
      <c r="B372" s="41"/>
      <c r="C372" s="207" t="s">
        <v>527</v>
      </c>
      <c r="D372" s="207" t="s">
        <v>172</v>
      </c>
      <c r="E372" s="208" t="s">
        <v>528</v>
      </c>
      <c r="F372" s="209" t="s">
        <v>529</v>
      </c>
      <c r="G372" s="210" t="s">
        <v>108</v>
      </c>
      <c r="H372" s="211">
        <v>3.2400000000000002</v>
      </c>
      <c r="I372" s="212"/>
      <c r="J372" s="213">
        <f>ROUND(I372*H372,2)</f>
        <v>0</v>
      </c>
      <c r="K372" s="209" t="s">
        <v>175</v>
      </c>
      <c r="L372" s="46"/>
      <c r="M372" s="214" t="s">
        <v>19</v>
      </c>
      <c r="N372" s="215" t="s">
        <v>43</v>
      </c>
      <c r="O372" s="86"/>
      <c r="P372" s="216">
        <f>O372*H372</f>
        <v>0</v>
      </c>
      <c r="Q372" s="216">
        <v>1.8899999999999999</v>
      </c>
      <c r="R372" s="216">
        <f>Q372*H372</f>
        <v>6.1235999999999997</v>
      </c>
      <c r="S372" s="216">
        <v>0</v>
      </c>
      <c r="T372" s="217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8" t="s">
        <v>176</v>
      </c>
      <c r="AT372" s="218" t="s">
        <v>172</v>
      </c>
      <c r="AU372" s="218" t="s">
        <v>82</v>
      </c>
      <c r="AY372" s="19" t="s">
        <v>170</v>
      </c>
      <c r="BE372" s="219">
        <f>IF(N372="základní",J372,0)</f>
        <v>0</v>
      </c>
      <c r="BF372" s="219">
        <f>IF(N372="snížená",J372,0)</f>
        <v>0</v>
      </c>
      <c r="BG372" s="219">
        <f>IF(N372="zákl. přenesená",J372,0)</f>
        <v>0</v>
      </c>
      <c r="BH372" s="219">
        <f>IF(N372="sníž. přenesená",J372,0)</f>
        <v>0</v>
      </c>
      <c r="BI372" s="219">
        <f>IF(N372="nulová",J372,0)</f>
        <v>0</v>
      </c>
      <c r="BJ372" s="19" t="s">
        <v>80</v>
      </c>
      <c r="BK372" s="219">
        <f>ROUND(I372*H372,2)</f>
        <v>0</v>
      </c>
      <c r="BL372" s="19" t="s">
        <v>176</v>
      </c>
      <c r="BM372" s="218" t="s">
        <v>530</v>
      </c>
    </row>
    <row r="373" s="2" customFormat="1">
      <c r="A373" s="40"/>
      <c r="B373" s="41"/>
      <c r="C373" s="42"/>
      <c r="D373" s="220" t="s">
        <v>178</v>
      </c>
      <c r="E373" s="42"/>
      <c r="F373" s="221" t="s">
        <v>531</v>
      </c>
      <c r="G373" s="42"/>
      <c r="H373" s="42"/>
      <c r="I373" s="222"/>
      <c r="J373" s="42"/>
      <c r="K373" s="42"/>
      <c r="L373" s="46"/>
      <c r="M373" s="223"/>
      <c r="N373" s="224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178</v>
      </c>
      <c r="AU373" s="19" t="s">
        <v>82</v>
      </c>
    </row>
    <row r="374" s="13" customFormat="1">
      <c r="A374" s="13"/>
      <c r="B374" s="225"/>
      <c r="C374" s="226"/>
      <c r="D374" s="227" t="s">
        <v>180</v>
      </c>
      <c r="E374" s="228" t="s">
        <v>19</v>
      </c>
      <c r="F374" s="229" t="s">
        <v>532</v>
      </c>
      <c r="G374" s="226"/>
      <c r="H374" s="230">
        <v>3.2400000000000002</v>
      </c>
      <c r="I374" s="231"/>
      <c r="J374" s="226"/>
      <c r="K374" s="226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180</v>
      </c>
      <c r="AU374" s="236" t="s">
        <v>82</v>
      </c>
      <c r="AV374" s="13" t="s">
        <v>82</v>
      </c>
      <c r="AW374" s="13" t="s">
        <v>33</v>
      </c>
      <c r="AX374" s="13" t="s">
        <v>72</v>
      </c>
      <c r="AY374" s="236" t="s">
        <v>170</v>
      </c>
    </row>
    <row r="375" s="14" customFormat="1">
      <c r="A375" s="14"/>
      <c r="B375" s="237"/>
      <c r="C375" s="238"/>
      <c r="D375" s="227" t="s">
        <v>180</v>
      </c>
      <c r="E375" s="239" t="s">
        <v>19</v>
      </c>
      <c r="F375" s="240" t="s">
        <v>186</v>
      </c>
      <c r="G375" s="238"/>
      <c r="H375" s="241">
        <v>3.2400000000000002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7" t="s">
        <v>180</v>
      </c>
      <c r="AU375" s="247" t="s">
        <v>82</v>
      </c>
      <c r="AV375" s="14" t="s">
        <v>176</v>
      </c>
      <c r="AW375" s="14" t="s">
        <v>33</v>
      </c>
      <c r="AX375" s="14" t="s">
        <v>80</v>
      </c>
      <c r="AY375" s="247" t="s">
        <v>170</v>
      </c>
    </row>
    <row r="376" s="2" customFormat="1" ht="45" customHeight="1">
      <c r="A376" s="40"/>
      <c r="B376" s="41"/>
      <c r="C376" s="207" t="s">
        <v>533</v>
      </c>
      <c r="D376" s="207" t="s">
        <v>172</v>
      </c>
      <c r="E376" s="208" t="s">
        <v>534</v>
      </c>
      <c r="F376" s="209" t="s">
        <v>535</v>
      </c>
      <c r="G376" s="210" t="s">
        <v>90</v>
      </c>
      <c r="H376" s="211">
        <v>1159.5999999999999</v>
      </c>
      <c r="I376" s="212"/>
      <c r="J376" s="213">
        <f>ROUND(I376*H376,2)</f>
        <v>0</v>
      </c>
      <c r="K376" s="209" t="s">
        <v>19</v>
      </c>
      <c r="L376" s="46"/>
      <c r="M376" s="214" t="s">
        <v>19</v>
      </c>
      <c r="N376" s="215" t="s">
        <v>43</v>
      </c>
      <c r="O376" s="86"/>
      <c r="P376" s="216">
        <f>O376*H376</f>
        <v>0</v>
      </c>
      <c r="Q376" s="216">
        <v>0.00027999999999999998</v>
      </c>
      <c r="R376" s="216">
        <f>Q376*H376</f>
        <v>0.32468799999999992</v>
      </c>
      <c r="S376" s="216">
        <v>0</v>
      </c>
      <c r="T376" s="217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8" t="s">
        <v>176</v>
      </c>
      <c r="AT376" s="218" t="s">
        <v>172</v>
      </c>
      <c r="AU376" s="218" t="s">
        <v>82</v>
      </c>
      <c r="AY376" s="19" t="s">
        <v>170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19" t="s">
        <v>80</v>
      </c>
      <c r="BK376" s="219">
        <f>ROUND(I376*H376,2)</f>
        <v>0</v>
      </c>
      <c r="BL376" s="19" t="s">
        <v>176</v>
      </c>
      <c r="BM376" s="218" t="s">
        <v>536</v>
      </c>
    </row>
    <row r="377" s="13" customFormat="1">
      <c r="A377" s="13"/>
      <c r="B377" s="225"/>
      <c r="C377" s="226"/>
      <c r="D377" s="227" t="s">
        <v>180</v>
      </c>
      <c r="E377" s="228" t="s">
        <v>19</v>
      </c>
      <c r="F377" s="229" t="s">
        <v>537</v>
      </c>
      <c r="G377" s="226"/>
      <c r="H377" s="230">
        <v>1159.5999999999999</v>
      </c>
      <c r="I377" s="231"/>
      <c r="J377" s="226"/>
      <c r="K377" s="226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180</v>
      </c>
      <c r="AU377" s="236" t="s">
        <v>82</v>
      </c>
      <c r="AV377" s="13" t="s">
        <v>82</v>
      </c>
      <c r="AW377" s="13" t="s">
        <v>33</v>
      </c>
      <c r="AX377" s="13" t="s">
        <v>80</v>
      </c>
      <c r="AY377" s="236" t="s">
        <v>170</v>
      </c>
    </row>
    <row r="378" s="2" customFormat="1" ht="16.5" customHeight="1">
      <c r="A378" s="40"/>
      <c r="B378" s="41"/>
      <c r="C378" s="270" t="s">
        <v>538</v>
      </c>
      <c r="D378" s="270" t="s">
        <v>361</v>
      </c>
      <c r="E378" s="271" t="s">
        <v>539</v>
      </c>
      <c r="F378" s="272" t="s">
        <v>540</v>
      </c>
      <c r="G378" s="273" t="s">
        <v>90</v>
      </c>
      <c r="H378" s="274">
        <v>1391.52</v>
      </c>
      <c r="I378" s="275"/>
      <c r="J378" s="276">
        <f>ROUND(I378*H378,2)</f>
        <v>0</v>
      </c>
      <c r="K378" s="272" t="s">
        <v>19</v>
      </c>
      <c r="L378" s="277"/>
      <c r="M378" s="278" t="s">
        <v>19</v>
      </c>
      <c r="N378" s="279" t="s">
        <v>43</v>
      </c>
      <c r="O378" s="86"/>
      <c r="P378" s="216">
        <f>O378*H378</f>
        <v>0</v>
      </c>
      <c r="Q378" s="216">
        <v>0.00040000000000000002</v>
      </c>
      <c r="R378" s="216">
        <f>Q378*H378</f>
        <v>0.55660799999999999</v>
      </c>
      <c r="S378" s="216">
        <v>0</v>
      </c>
      <c r="T378" s="217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8" t="s">
        <v>225</v>
      </c>
      <c r="AT378" s="218" t="s">
        <v>361</v>
      </c>
      <c r="AU378" s="218" t="s">
        <v>82</v>
      </c>
      <c r="AY378" s="19" t="s">
        <v>170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19" t="s">
        <v>80</v>
      </c>
      <c r="BK378" s="219">
        <f>ROUND(I378*H378,2)</f>
        <v>0</v>
      </c>
      <c r="BL378" s="19" t="s">
        <v>176</v>
      </c>
      <c r="BM378" s="218" t="s">
        <v>541</v>
      </c>
    </row>
    <row r="379" s="13" customFormat="1">
      <c r="A379" s="13"/>
      <c r="B379" s="225"/>
      <c r="C379" s="226"/>
      <c r="D379" s="227" t="s">
        <v>180</v>
      </c>
      <c r="E379" s="228" t="s">
        <v>19</v>
      </c>
      <c r="F379" s="229" t="s">
        <v>542</v>
      </c>
      <c r="G379" s="226"/>
      <c r="H379" s="230">
        <v>1391.52</v>
      </c>
      <c r="I379" s="231"/>
      <c r="J379" s="226"/>
      <c r="K379" s="226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180</v>
      </c>
      <c r="AU379" s="236" t="s">
        <v>82</v>
      </c>
      <c r="AV379" s="13" t="s">
        <v>82</v>
      </c>
      <c r="AW379" s="13" t="s">
        <v>33</v>
      </c>
      <c r="AX379" s="13" t="s">
        <v>80</v>
      </c>
      <c r="AY379" s="236" t="s">
        <v>170</v>
      </c>
    </row>
    <row r="380" s="2" customFormat="1" ht="37.8" customHeight="1">
      <c r="A380" s="40"/>
      <c r="B380" s="41"/>
      <c r="C380" s="207" t="s">
        <v>543</v>
      </c>
      <c r="D380" s="207" t="s">
        <v>172</v>
      </c>
      <c r="E380" s="208" t="s">
        <v>544</v>
      </c>
      <c r="F380" s="209" t="s">
        <v>545</v>
      </c>
      <c r="G380" s="210" t="s">
        <v>90</v>
      </c>
      <c r="H380" s="211">
        <v>1159.5999999999999</v>
      </c>
      <c r="I380" s="212"/>
      <c r="J380" s="213">
        <f>ROUND(I380*H380,2)</f>
        <v>0</v>
      </c>
      <c r="K380" s="209" t="s">
        <v>19</v>
      </c>
      <c r="L380" s="46"/>
      <c r="M380" s="214" t="s">
        <v>19</v>
      </c>
      <c r="N380" s="215" t="s">
        <v>43</v>
      </c>
      <c r="O380" s="86"/>
      <c r="P380" s="216">
        <f>O380*H380</f>
        <v>0</v>
      </c>
      <c r="Q380" s="216">
        <v>0.00023000000000000001</v>
      </c>
      <c r="R380" s="216">
        <f>Q380*H380</f>
        <v>0.266708</v>
      </c>
      <c r="S380" s="216">
        <v>0</v>
      </c>
      <c r="T380" s="217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8" t="s">
        <v>176</v>
      </c>
      <c r="AT380" s="218" t="s">
        <v>172</v>
      </c>
      <c r="AU380" s="218" t="s">
        <v>82</v>
      </c>
      <c r="AY380" s="19" t="s">
        <v>170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19" t="s">
        <v>80</v>
      </c>
      <c r="BK380" s="219">
        <f>ROUND(I380*H380,2)</f>
        <v>0</v>
      </c>
      <c r="BL380" s="19" t="s">
        <v>176</v>
      </c>
      <c r="BM380" s="218" t="s">
        <v>546</v>
      </c>
    </row>
    <row r="381" s="13" customFormat="1">
      <c r="A381" s="13"/>
      <c r="B381" s="225"/>
      <c r="C381" s="226"/>
      <c r="D381" s="227" t="s">
        <v>180</v>
      </c>
      <c r="E381" s="228" t="s">
        <v>19</v>
      </c>
      <c r="F381" s="229" t="s">
        <v>547</v>
      </c>
      <c r="G381" s="226"/>
      <c r="H381" s="230">
        <v>1159.5999999999999</v>
      </c>
      <c r="I381" s="231"/>
      <c r="J381" s="226"/>
      <c r="K381" s="226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180</v>
      </c>
      <c r="AU381" s="236" t="s">
        <v>82</v>
      </c>
      <c r="AV381" s="13" t="s">
        <v>82</v>
      </c>
      <c r="AW381" s="13" t="s">
        <v>33</v>
      </c>
      <c r="AX381" s="13" t="s">
        <v>80</v>
      </c>
      <c r="AY381" s="236" t="s">
        <v>170</v>
      </c>
    </row>
    <row r="382" s="2" customFormat="1" ht="37.8" customHeight="1">
      <c r="A382" s="40"/>
      <c r="B382" s="41"/>
      <c r="C382" s="207" t="s">
        <v>548</v>
      </c>
      <c r="D382" s="207" t="s">
        <v>172</v>
      </c>
      <c r="E382" s="208" t="s">
        <v>549</v>
      </c>
      <c r="F382" s="209" t="s">
        <v>550</v>
      </c>
      <c r="G382" s="210" t="s">
        <v>108</v>
      </c>
      <c r="H382" s="211">
        <v>9.1880000000000006</v>
      </c>
      <c r="I382" s="212"/>
      <c r="J382" s="213">
        <f>ROUND(I382*H382,2)</f>
        <v>0</v>
      </c>
      <c r="K382" s="209" t="s">
        <v>175</v>
      </c>
      <c r="L382" s="46"/>
      <c r="M382" s="214" t="s">
        <v>19</v>
      </c>
      <c r="N382" s="215" t="s">
        <v>43</v>
      </c>
      <c r="O382" s="86"/>
      <c r="P382" s="216">
        <f>O382*H382</f>
        <v>0</v>
      </c>
      <c r="Q382" s="216">
        <v>2.0327999999999999</v>
      </c>
      <c r="R382" s="216">
        <f>Q382*H382</f>
        <v>18.6773664</v>
      </c>
      <c r="S382" s="216">
        <v>0</v>
      </c>
      <c r="T382" s="217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8" t="s">
        <v>176</v>
      </c>
      <c r="AT382" s="218" t="s">
        <v>172</v>
      </c>
      <c r="AU382" s="218" t="s">
        <v>82</v>
      </c>
      <c r="AY382" s="19" t="s">
        <v>170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19" t="s">
        <v>80</v>
      </c>
      <c r="BK382" s="219">
        <f>ROUND(I382*H382,2)</f>
        <v>0</v>
      </c>
      <c r="BL382" s="19" t="s">
        <v>176</v>
      </c>
      <c r="BM382" s="218" t="s">
        <v>551</v>
      </c>
    </row>
    <row r="383" s="2" customFormat="1">
      <c r="A383" s="40"/>
      <c r="B383" s="41"/>
      <c r="C383" s="42"/>
      <c r="D383" s="220" t="s">
        <v>178</v>
      </c>
      <c r="E383" s="42"/>
      <c r="F383" s="221" t="s">
        <v>552</v>
      </c>
      <c r="G383" s="42"/>
      <c r="H383" s="42"/>
      <c r="I383" s="222"/>
      <c r="J383" s="42"/>
      <c r="K383" s="42"/>
      <c r="L383" s="46"/>
      <c r="M383" s="223"/>
      <c r="N383" s="224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178</v>
      </c>
      <c r="AU383" s="19" t="s">
        <v>82</v>
      </c>
    </row>
    <row r="384" s="15" customFormat="1">
      <c r="A384" s="15"/>
      <c r="B384" s="249"/>
      <c r="C384" s="250"/>
      <c r="D384" s="227" t="s">
        <v>180</v>
      </c>
      <c r="E384" s="251" t="s">
        <v>19</v>
      </c>
      <c r="F384" s="252" t="s">
        <v>553</v>
      </c>
      <c r="G384" s="250"/>
      <c r="H384" s="251" t="s">
        <v>19</v>
      </c>
      <c r="I384" s="253"/>
      <c r="J384" s="250"/>
      <c r="K384" s="250"/>
      <c r="L384" s="254"/>
      <c r="M384" s="255"/>
      <c r="N384" s="256"/>
      <c r="O384" s="256"/>
      <c r="P384" s="256"/>
      <c r="Q384" s="256"/>
      <c r="R384" s="256"/>
      <c r="S384" s="256"/>
      <c r="T384" s="257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8" t="s">
        <v>180</v>
      </c>
      <c r="AU384" s="258" t="s">
        <v>82</v>
      </c>
      <c r="AV384" s="15" t="s">
        <v>80</v>
      </c>
      <c r="AW384" s="15" t="s">
        <v>33</v>
      </c>
      <c r="AX384" s="15" t="s">
        <v>72</v>
      </c>
      <c r="AY384" s="258" t="s">
        <v>170</v>
      </c>
    </row>
    <row r="385" s="13" customFormat="1">
      <c r="A385" s="13"/>
      <c r="B385" s="225"/>
      <c r="C385" s="226"/>
      <c r="D385" s="227" t="s">
        <v>180</v>
      </c>
      <c r="E385" s="228" t="s">
        <v>19</v>
      </c>
      <c r="F385" s="229" t="s">
        <v>554</v>
      </c>
      <c r="G385" s="226"/>
      <c r="H385" s="230">
        <v>3.48</v>
      </c>
      <c r="I385" s="231"/>
      <c r="J385" s="226"/>
      <c r="K385" s="226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180</v>
      </c>
      <c r="AU385" s="236" t="s">
        <v>82</v>
      </c>
      <c r="AV385" s="13" t="s">
        <v>82</v>
      </c>
      <c r="AW385" s="13" t="s">
        <v>33</v>
      </c>
      <c r="AX385" s="13" t="s">
        <v>72</v>
      </c>
      <c r="AY385" s="236" t="s">
        <v>170</v>
      </c>
    </row>
    <row r="386" s="16" customFormat="1">
      <c r="A386" s="16"/>
      <c r="B386" s="259"/>
      <c r="C386" s="260"/>
      <c r="D386" s="227" t="s">
        <v>180</v>
      </c>
      <c r="E386" s="261" t="s">
        <v>19</v>
      </c>
      <c r="F386" s="262" t="s">
        <v>234</v>
      </c>
      <c r="G386" s="260"/>
      <c r="H386" s="263">
        <v>3.48</v>
      </c>
      <c r="I386" s="264"/>
      <c r="J386" s="260"/>
      <c r="K386" s="260"/>
      <c r="L386" s="265"/>
      <c r="M386" s="266"/>
      <c r="N386" s="267"/>
      <c r="O386" s="267"/>
      <c r="P386" s="267"/>
      <c r="Q386" s="267"/>
      <c r="R386" s="267"/>
      <c r="S386" s="267"/>
      <c r="T386" s="268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69" t="s">
        <v>180</v>
      </c>
      <c r="AU386" s="269" t="s">
        <v>82</v>
      </c>
      <c r="AV386" s="16" t="s">
        <v>187</v>
      </c>
      <c r="AW386" s="16" t="s">
        <v>33</v>
      </c>
      <c r="AX386" s="16" t="s">
        <v>72</v>
      </c>
      <c r="AY386" s="269" t="s">
        <v>170</v>
      </c>
    </row>
    <row r="387" s="15" customFormat="1">
      <c r="A387" s="15"/>
      <c r="B387" s="249"/>
      <c r="C387" s="250"/>
      <c r="D387" s="227" t="s">
        <v>180</v>
      </c>
      <c r="E387" s="251" t="s">
        <v>19</v>
      </c>
      <c r="F387" s="252" t="s">
        <v>555</v>
      </c>
      <c r="G387" s="250"/>
      <c r="H387" s="251" t="s">
        <v>19</v>
      </c>
      <c r="I387" s="253"/>
      <c r="J387" s="250"/>
      <c r="K387" s="250"/>
      <c r="L387" s="254"/>
      <c r="M387" s="255"/>
      <c r="N387" s="256"/>
      <c r="O387" s="256"/>
      <c r="P387" s="256"/>
      <c r="Q387" s="256"/>
      <c r="R387" s="256"/>
      <c r="S387" s="256"/>
      <c r="T387" s="257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8" t="s">
        <v>180</v>
      </c>
      <c r="AU387" s="258" t="s">
        <v>82</v>
      </c>
      <c r="AV387" s="15" t="s">
        <v>80</v>
      </c>
      <c r="AW387" s="15" t="s">
        <v>33</v>
      </c>
      <c r="AX387" s="15" t="s">
        <v>72</v>
      </c>
      <c r="AY387" s="258" t="s">
        <v>170</v>
      </c>
    </row>
    <row r="388" s="13" customFormat="1">
      <c r="A388" s="13"/>
      <c r="B388" s="225"/>
      <c r="C388" s="226"/>
      <c r="D388" s="227" t="s">
        <v>180</v>
      </c>
      <c r="E388" s="228" t="s">
        <v>19</v>
      </c>
      <c r="F388" s="229" t="s">
        <v>556</v>
      </c>
      <c r="G388" s="226"/>
      <c r="H388" s="230">
        <v>4.6200000000000001</v>
      </c>
      <c r="I388" s="231"/>
      <c r="J388" s="226"/>
      <c r="K388" s="226"/>
      <c r="L388" s="232"/>
      <c r="M388" s="233"/>
      <c r="N388" s="234"/>
      <c r="O388" s="234"/>
      <c r="P388" s="234"/>
      <c r="Q388" s="234"/>
      <c r="R388" s="234"/>
      <c r="S388" s="234"/>
      <c r="T388" s="23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6" t="s">
        <v>180</v>
      </c>
      <c r="AU388" s="236" t="s">
        <v>82</v>
      </c>
      <c r="AV388" s="13" t="s">
        <v>82</v>
      </c>
      <c r="AW388" s="13" t="s">
        <v>33</v>
      </c>
      <c r="AX388" s="13" t="s">
        <v>72</v>
      </c>
      <c r="AY388" s="236" t="s">
        <v>170</v>
      </c>
    </row>
    <row r="389" s="16" customFormat="1">
      <c r="A389" s="16"/>
      <c r="B389" s="259"/>
      <c r="C389" s="260"/>
      <c r="D389" s="227" t="s">
        <v>180</v>
      </c>
      <c r="E389" s="261" t="s">
        <v>19</v>
      </c>
      <c r="F389" s="262" t="s">
        <v>234</v>
      </c>
      <c r="G389" s="260"/>
      <c r="H389" s="263">
        <v>4.6200000000000001</v>
      </c>
      <c r="I389" s="264"/>
      <c r="J389" s="260"/>
      <c r="K389" s="260"/>
      <c r="L389" s="265"/>
      <c r="M389" s="266"/>
      <c r="N389" s="267"/>
      <c r="O389" s="267"/>
      <c r="P389" s="267"/>
      <c r="Q389" s="267"/>
      <c r="R389" s="267"/>
      <c r="S389" s="267"/>
      <c r="T389" s="268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69" t="s">
        <v>180</v>
      </c>
      <c r="AU389" s="269" t="s">
        <v>82</v>
      </c>
      <c r="AV389" s="16" t="s">
        <v>187</v>
      </c>
      <c r="AW389" s="16" t="s">
        <v>33</v>
      </c>
      <c r="AX389" s="16" t="s">
        <v>72</v>
      </c>
      <c r="AY389" s="269" t="s">
        <v>170</v>
      </c>
    </row>
    <row r="390" s="15" customFormat="1">
      <c r="A390" s="15"/>
      <c r="B390" s="249"/>
      <c r="C390" s="250"/>
      <c r="D390" s="227" t="s">
        <v>180</v>
      </c>
      <c r="E390" s="251" t="s">
        <v>19</v>
      </c>
      <c r="F390" s="252" t="s">
        <v>557</v>
      </c>
      <c r="G390" s="250"/>
      <c r="H390" s="251" t="s">
        <v>19</v>
      </c>
      <c r="I390" s="253"/>
      <c r="J390" s="250"/>
      <c r="K390" s="250"/>
      <c r="L390" s="254"/>
      <c r="M390" s="255"/>
      <c r="N390" s="256"/>
      <c r="O390" s="256"/>
      <c r="P390" s="256"/>
      <c r="Q390" s="256"/>
      <c r="R390" s="256"/>
      <c r="S390" s="256"/>
      <c r="T390" s="257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8" t="s">
        <v>180</v>
      </c>
      <c r="AU390" s="258" t="s">
        <v>82</v>
      </c>
      <c r="AV390" s="15" t="s">
        <v>80</v>
      </c>
      <c r="AW390" s="15" t="s">
        <v>33</v>
      </c>
      <c r="AX390" s="15" t="s">
        <v>72</v>
      </c>
      <c r="AY390" s="258" t="s">
        <v>170</v>
      </c>
    </row>
    <row r="391" s="13" customFormat="1">
      <c r="A391" s="13"/>
      <c r="B391" s="225"/>
      <c r="C391" s="226"/>
      <c r="D391" s="227" t="s">
        <v>180</v>
      </c>
      <c r="E391" s="228" t="s">
        <v>19</v>
      </c>
      <c r="F391" s="229" t="s">
        <v>558</v>
      </c>
      <c r="G391" s="226"/>
      <c r="H391" s="230">
        <v>0.064000000000000001</v>
      </c>
      <c r="I391" s="231"/>
      <c r="J391" s="226"/>
      <c r="K391" s="226"/>
      <c r="L391" s="232"/>
      <c r="M391" s="233"/>
      <c r="N391" s="234"/>
      <c r="O391" s="234"/>
      <c r="P391" s="234"/>
      <c r="Q391" s="234"/>
      <c r="R391" s="234"/>
      <c r="S391" s="234"/>
      <c r="T391" s="23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6" t="s">
        <v>180</v>
      </c>
      <c r="AU391" s="236" t="s">
        <v>82</v>
      </c>
      <c r="AV391" s="13" t="s">
        <v>82</v>
      </c>
      <c r="AW391" s="13" t="s">
        <v>33</v>
      </c>
      <c r="AX391" s="13" t="s">
        <v>72</v>
      </c>
      <c r="AY391" s="236" t="s">
        <v>170</v>
      </c>
    </row>
    <row r="392" s="13" customFormat="1">
      <c r="A392" s="13"/>
      <c r="B392" s="225"/>
      <c r="C392" s="226"/>
      <c r="D392" s="227" t="s">
        <v>180</v>
      </c>
      <c r="E392" s="228" t="s">
        <v>19</v>
      </c>
      <c r="F392" s="229" t="s">
        <v>559</v>
      </c>
      <c r="G392" s="226"/>
      <c r="H392" s="230">
        <v>0.064000000000000001</v>
      </c>
      <c r="I392" s="231"/>
      <c r="J392" s="226"/>
      <c r="K392" s="226"/>
      <c r="L392" s="232"/>
      <c r="M392" s="233"/>
      <c r="N392" s="234"/>
      <c r="O392" s="234"/>
      <c r="P392" s="234"/>
      <c r="Q392" s="234"/>
      <c r="R392" s="234"/>
      <c r="S392" s="234"/>
      <c r="T392" s="23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6" t="s">
        <v>180</v>
      </c>
      <c r="AU392" s="236" t="s">
        <v>82</v>
      </c>
      <c r="AV392" s="13" t="s">
        <v>82</v>
      </c>
      <c r="AW392" s="13" t="s">
        <v>33</v>
      </c>
      <c r="AX392" s="13" t="s">
        <v>72</v>
      </c>
      <c r="AY392" s="236" t="s">
        <v>170</v>
      </c>
    </row>
    <row r="393" s="13" customFormat="1">
      <c r="A393" s="13"/>
      <c r="B393" s="225"/>
      <c r="C393" s="226"/>
      <c r="D393" s="227" t="s">
        <v>180</v>
      </c>
      <c r="E393" s="228" t="s">
        <v>19</v>
      </c>
      <c r="F393" s="229" t="s">
        <v>560</v>
      </c>
      <c r="G393" s="226"/>
      <c r="H393" s="230">
        <v>0.064000000000000001</v>
      </c>
      <c r="I393" s="231"/>
      <c r="J393" s="226"/>
      <c r="K393" s="226"/>
      <c r="L393" s="232"/>
      <c r="M393" s="233"/>
      <c r="N393" s="234"/>
      <c r="O393" s="234"/>
      <c r="P393" s="234"/>
      <c r="Q393" s="234"/>
      <c r="R393" s="234"/>
      <c r="S393" s="234"/>
      <c r="T393" s="23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6" t="s">
        <v>180</v>
      </c>
      <c r="AU393" s="236" t="s">
        <v>82</v>
      </c>
      <c r="AV393" s="13" t="s">
        <v>82</v>
      </c>
      <c r="AW393" s="13" t="s">
        <v>33</v>
      </c>
      <c r="AX393" s="13" t="s">
        <v>72</v>
      </c>
      <c r="AY393" s="236" t="s">
        <v>170</v>
      </c>
    </row>
    <row r="394" s="13" customFormat="1">
      <c r="A394" s="13"/>
      <c r="B394" s="225"/>
      <c r="C394" s="226"/>
      <c r="D394" s="227" t="s">
        <v>180</v>
      </c>
      <c r="E394" s="228" t="s">
        <v>19</v>
      </c>
      <c r="F394" s="229" t="s">
        <v>561</v>
      </c>
      <c r="G394" s="226"/>
      <c r="H394" s="230">
        <v>0.064000000000000001</v>
      </c>
      <c r="I394" s="231"/>
      <c r="J394" s="226"/>
      <c r="K394" s="226"/>
      <c r="L394" s="232"/>
      <c r="M394" s="233"/>
      <c r="N394" s="234"/>
      <c r="O394" s="234"/>
      <c r="P394" s="234"/>
      <c r="Q394" s="234"/>
      <c r="R394" s="234"/>
      <c r="S394" s="234"/>
      <c r="T394" s="23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6" t="s">
        <v>180</v>
      </c>
      <c r="AU394" s="236" t="s">
        <v>82</v>
      </c>
      <c r="AV394" s="13" t="s">
        <v>82</v>
      </c>
      <c r="AW394" s="13" t="s">
        <v>33</v>
      </c>
      <c r="AX394" s="13" t="s">
        <v>72</v>
      </c>
      <c r="AY394" s="236" t="s">
        <v>170</v>
      </c>
    </row>
    <row r="395" s="13" customFormat="1">
      <c r="A395" s="13"/>
      <c r="B395" s="225"/>
      <c r="C395" s="226"/>
      <c r="D395" s="227" t="s">
        <v>180</v>
      </c>
      <c r="E395" s="228" t="s">
        <v>19</v>
      </c>
      <c r="F395" s="229" t="s">
        <v>562</v>
      </c>
      <c r="G395" s="226"/>
      <c r="H395" s="230">
        <v>0.064000000000000001</v>
      </c>
      <c r="I395" s="231"/>
      <c r="J395" s="226"/>
      <c r="K395" s="226"/>
      <c r="L395" s="232"/>
      <c r="M395" s="233"/>
      <c r="N395" s="234"/>
      <c r="O395" s="234"/>
      <c r="P395" s="234"/>
      <c r="Q395" s="234"/>
      <c r="R395" s="234"/>
      <c r="S395" s="234"/>
      <c r="T395" s="23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6" t="s">
        <v>180</v>
      </c>
      <c r="AU395" s="236" t="s">
        <v>82</v>
      </c>
      <c r="AV395" s="13" t="s">
        <v>82</v>
      </c>
      <c r="AW395" s="13" t="s">
        <v>33</v>
      </c>
      <c r="AX395" s="13" t="s">
        <v>72</v>
      </c>
      <c r="AY395" s="236" t="s">
        <v>170</v>
      </c>
    </row>
    <row r="396" s="13" customFormat="1">
      <c r="A396" s="13"/>
      <c r="B396" s="225"/>
      <c r="C396" s="226"/>
      <c r="D396" s="227" t="s">
        <v>180</v>
      </c>
      <c r="E396" s="228" t="s">
        <v>19</v>
      </c>
      <c r="F396" s="229" t="s">
        <v>563</v>
      </c>
      <c r="G396" s="226"/>
      <c r="H396" s="230">
        <v>0.064000000000000001</v>
      </c>
      <c r="I396" s="231"/>
      <c r="J396" s="226"/>
      <c r="K396" s="226"/>
      <c r="L396" s="232"/>
      <c r="M396" s="233"/>
      <c r="N396" s="234"/>
      <c r="O396" s="234"/>
      <c r="P396" s="234"/>
      <c r="Q396" s="234"/>
      <c r="R396" s="234"/>
      <c r="S396" s="234"/>
      <c r="T396" s="23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6" t="s">
        <v>180</v>
      </c>
      <c r="AU396" s="236" t="s">
        <v>82</v>
      </c>
      <c r="AV396" s="13" t="s">
        <v>82</v>
      </c>
      <c r="AW396" s="13" t="s">
        <v>33</v>
      </c>
      <c r="AX396" s="13" t="s">
        <v>72</v>
      </c>
      <c r="AY396" s="236" t="s">
        <v>170</v>
      </c>
    </row>
    <row r="397" s="13" customFormat="1">
      <c r="A397" s="13"/>
      <c r="B397" s="225"/>
      <c r="C397" s="226"/>
      <c r="D397" s="227" t="s">
        <v>180</v>
      </c>
      <c r="E397" s="228" t="s">
        <v>19</v>
      </c>
      <c r="F397" s="229" t="s">
        <v>564</v>
      </c>
      <c r="G397" s="226"/>
      <c r="H397" s="230">
        <v>0.064000000000000001</v>
      </c>
      <c r="I397" s="231"/>
      <c r="J397" s="226"/>
      <c r="K397" s="226"/>
      <c r="L397" s="232"/>
      <c r="M397" s="233"/>
      <c r="N397" s="234"/>
      <c r="O397" s="234"/>
      <c r="P397" s="234"/>
      <c r="Q397" s="234"/>
      <c r="R397" s="234"/>
      <c r="S397" s="234"/>
      <c r="T397" s="23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6" t="s">
        <v>180</v>
      </c>
      <c r="AU397" s="236" t="s">
        <v>82</v>
      </c>
      <c r="AV397" s="13" t="s">
        <v>82</v>
      </c>
      <c r="AW397" s="13" t="s">
        <v>33</v>
      </c>
      <c r="AX397" s="13" t="s">
        <v>72</v>
      </c>
      <c r="AY397" s="236" t="s">
        <v>170</v>
      </c>
    </row>
    <row r="398" s="13" customFormat="1">
      <c r="A398" s="13"/>
      <c r="B398" s="225"/>
      <c r="C398" s="226"/>
      <c r="D398" s="227" t="s">
        <v>180</v>
      </c>
      <c r="E398" s="228" t="s">
        <v>19</v>
      </c>
      <c r="F398" s="229" t="s">
        <v>565</v>
      </c>
      <c r="G398" s="226"/>
      <c r="H398" s="230">
        <v>0.064000000000000001</v>
      </c>
      <c r="I398" s="231"/>
      <c r="J398" s="226"/>
      <c r="K398" s="226"/>
      <c r="L398" s="232"/>
      <c r="M398" s="233"/>
      <c r="N398" s="234"/>
      <c r="O398" s="234"/>
      <c r="P398" s="234"/>
      <c r="Q398" s="234"/>
      <c r="R398" s="234"/>
      <c r="S398" s="234"/>
      <c r="T398" s="23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6" t="s">
        <v>180</v>
      </c>
      <c r="AU398" s="236" t="s">
        <v>82</v>
      </c>
      <c r="AV398" s="13" t="s">
        <v>82</v>
      </c>
      <c r="AW398" s="13" t="s">
        <v>33</v>
      </c>
      <c r="AX398" s="13" t="s">
        <v>72</v>
      </c>
      <c r="AY398" s="236" t="s">
        <v>170</v>
      </c>
    </row>
    <row r="399" s="13" customFormat="1">
      <c r="A399" s="13"/>
      <c r="B399" s="225"/>
      <c r="C399" s="226"/>
      <c r="D399" s="227" t="s">
        <v>180</v>
      </c>
      <c r="E399" s="228" t="s">
        <v>19</v>
      </c>
      <c r="F399" s="229" t="s">
        <v>566</v>
      </c>
      <c r="G399" s="226"/>
      <c r="H399" s="230">
        <v>0.064000000000000001</v>
      </c>
      <c r="I399" s="231"/>
      <c r="J399" s="226"/>
      <c r="K399" s="226"/>
      <c r="L399" s="232"/>
      <c r="M399" s="233"/>
      <c r="N399" s="234"/>
      <c r="O399" s="234"/>
      <c r="P399" s="234"/>
      <c r="Q399" s="234"/>
      <c r="R399" s="234"/>
      <c r="S399" s="234"/>
      <c r="T399" s="23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6" t="s">
        <v>180</v>
      </c>
      <c r="AU399" s="236" t="s">
        <v>82</v>
      </c>
      <c r="AV399" s="13" t="s">
        <v>82</v>
      </c>
      <c r="AW399" s="13" t="s">
        <v>33</v>
      </c>
      <c r="AX399" s="13" t="s">
        <v>72</v>
      </c>
      <c r="AY399" s="236" t="s">
        <v>170</v>
      </c>
    </row>
    <row r="400" s="13" customFormat="1">
      <c r="A400" s="13"/>
      <c r="B400" s="225"/>
      <c r="C400" s="226"/>
      <c r="D400" s="227" t="s">
        <v>180</v>
      </c>
      <c r="E400" s="228" t="s">
        <v>19</v>
      </c>
      <c r="F400" s="229" t="s">
        <v>567</v>
      </c>
      <c r="G400" s="226"/>
      <c r="H400" s="230">
        <v>0.064000000000000001</v>
      </c>
      <c r="I400" s="231"/>
      <c r="J400" s="226"/>
      <c r="K400" s="226"/>
      <c r="L400" s="232"/>
      <c r="M400" s="233"/>
      <c r="N400" s="234"/>
      <c r="O400" s="234"/>
      <c r="P400" s="234"/>
      <c r="Q400" s="234"/>
      <c r="R400" s="234"/>
      <c r="S400" s="234"/>
      <c r="T400" s="23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6" t="s">
        <v>180</v>
      </c>
      <c r="AU400" s="236" t="s">
        <v>82</v>
      </c>
      <c r="AV400" s="13" t="s">
        <v>82</v>
      </c>
      <c r="AW400" s="13" t="s">
        <v>33</v>
      </c>
      <c r="AX400" s="13" t="s">
        <v>72</v>
      </c>
      <c r="AY400" s="236" t="s">
        <v>170</v>
      </c>
    </row>
    <row r="401" s="13" customFormat="1">
      <c r="A401" s="13"/>
      <c r="B401" s="225"/>
      <c r="C401" s="226"/>
      <c r="D401" s="227" t="s">
        <v>180</v>
      </c>
      <c r="E401" s="228" t="s">
        <v>19</v>
      </c>
      <c r="F401" s="229" t="s">
        <v>568</v>
      </c>
      <c r="G401" s="226"/>
      <c r="H401" s="230">
        <v>0.064000000000000001</v>
      </c>
      <c r="I401" s="231"/>
      <c r="J401" s="226"/>
      <c r="K401" s="226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180</v>
      </c>
      <c r="AU401" s="236" t="s">
        <v>82</v>
      </c>
      <c r="AV401" s="13" t="s">
        <v>82</v>
      </c>
      <c r="AW401" s="13" t="s">
        <v>33</v>
      </c>
      <c r="AX401" s="13" t="s">
        <v>72</v>
      </c>
      <c r="AY401" s="236" t="s">
        <v>170</v>
      </c>
    </row>
    <row r="402" s="13" customFormat="1">
      <c r="A402" s="13"/>
      <c r="B402" s="225"/>
      <c r="C402" s="226"/>
      <c r="D402" s="227" t="s">
        <v>180</v>
      </c>
      <c r="E402" s="228" t="s">
        <v>19</v>
      </c>
      <c r="F402" s="229" t="s">
        <v>569</v>
      </c>
      <c r="G402" s="226"/>
      <c r="H402" s="230">
        <v>0.064000000000000001</v>
      </c>
      <c r="I402" s="231"/>
      <c r="J402" s="226"/>
      <c r="K402" s="226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180</v>
      </c>
      <c r="AU402" s="236" t="s">
        <v>82</v>
      </c>
      <c r="AV402" s="13" t="s">
        <v>82</v>
      </c>
      <c r="AW402" s="13" t="s">
        <v>33</v>
      </c>
      <c r="AX402" s="13" t="s">
        <v>72</v>
      </c>
      <c r="AY402" s="236" t="s">
        <v>170</v>
      </c>
    </row>
    <row r="403" s="13" customFormat="1">
      <c r="A403" s="13"/>
      <c r="B403" s="225"/>
      <c r="C403" s="226"/>
      <c r="D403" s="227" t="s">
        <v>180</v>
      </c>
      <c r="E403" s="228" t="s">
        <v>19</v>
      </c>
      <c r="F403" s="229" t="s">
        <v>570</v>
      </c>
      <c r="G403" s="226"/>
      <c r="H403" s="230">
        <v>0.064000000000000001</v>
      </c>
      <c r="I403" s="231"/>
      <c r="J403" s="226"/>
      <c r="K403" s="226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180</v>
      </c>
      <c r="AU403" s="236" t="s">
        <v>82</v>
      </c>
      <c r="AV403" s="13" t="s">
        <v>82</v>
      </c>
      <c r="AW403" s="13" t="s">
        <v>33</v>
      </c>
      <c r="AX403" s="13" t="s">
        <v>72</v>
      </c>
      <c r="AY403" s="236" t="s">
        <v>170</v>
      </c>
    </row>
    <row r="404" s="13" customFormat="1">
      <c r="A404" s="13"/>
      <c r="B404" s="225"/>
      <c r="C404" s="226"/>
      <c r="D404" s="227" t="s">
        <v>180</v>
      </c>
      <c r="E404" s="228" t="s">
        <v>19</v>
      </c>
      <c r="F404" s="229" t="s">
        <v>571</v>
      </c>
      <c r="G404" s="226"/>
      <c r="H404" s="230">
        <v>0.064000000000000001</v>
      </c>
      <c r="I404" s="231"/>
      <c r="J404" s="226"/>
      <c r="K404" s="226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180</v>
      </c>
      <c r="AU404" s="236" t="s">
        <v>82</v>
      </c>
      <c r="AV404" s="13" t="s">
        <v>82</v>
      </c>
      <c r="AW404" s="13" t="s">
        <v>33</v>
      </c>
      <c r="AX404" s="13" t="s">
        <v>72</v>
      </c>
      <c r="AY404" s="236" t="s">
        <v>170</v>
      </c>
    </row>
    <row r="405" s="13" customFormat="1">
      <c r="A405" s="13"/>
      <c r="B405" s="225"/>
      <c r="C405" s="226"/>
      <c r="D405" s="227" t="s">
        <v>180</v>
      </c>
      <c r="E405" s="228" t="s">
        <v>19</v>
      </c>
      <c r="F405" s="229" t="s">
        <v>572</v>
      </c>
      <c r="G405" s="226"/>
      <c r="H405" s="230">
        <v>0.064000000000000001</v>
      </c>
      <c r="I405" s="231"/>
      <c r="J405" s="226"/>
      <c r="K405" s="226"/>
      <c r="L405" s="232"/>
      <c r="M405" s="233"/>
      <c r="N405" s="234"/>
      <c r="O405" s="234"/>
      <c r="P405" s="234"/>
      <c r="Q405" s="234"/>
      <c r="R405" s="234"/>
      <c r="S405" s="234"/>
      <c r="T405" s="23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6" t="s">
        <v>180</v>
      </c>
      <c r="AU405" s="236" t="s">
        <v>82</v>
      </c>
      <c r="AV405" s="13" t="s">
        <v>82</v>
      </c>
      <c r="AW405" s="13" t="s">
        <v>33</v>
      </c>
      <c r="AX405" s="13" t="s">
        <v>72</v>
      </c>
      <c r="AY405" s="236" t="s">
        <v>170</v>
      </c>
    </row>
    <row r="406" s="13" customFormat="1">
      <c r="A406" s="13"/>
      <c r="B406" s="225"/>
      <c r="C406" s="226"/>
      <c r="D406" s="227" t="s">
        <v>180</v>
      </c>
      <c r="E406" s="228" t="s">
        <v>19</v>
      </c>
      <c r="F406" s="229" t="s">
        <v>573</v>
      </c>
      <c r="G406" s="226"/>
      <c r="H406" s="230">
        <v>0.064000000000000001</v>
      </c>
      <c r="I406" s="231"/>
      <c r="J406" s="226"/>
      <c r="K406" s="226"/>
      <c r="L406" s="232"/>
      <c r="M406" s="233"/>
      <c r="N406" s="234"/>
      <c r="O406" s="234"/>
      <c r="P406" s="234"/>
      <c r="Q406" s="234"/>
      <c r="R406" s="234"/>
      <c r="S406" s="234"/>
      <c r="T406" s="23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6" t="s">
        <v>180</v>
      </c>
      <c r="AU406" s="236" t="s">
        <v>82</v>
      </c>
      <c r="AV406" s="13" t="s">
        <v>82</v>
      </c>
      <c r="AW406" s="13" t="s">
        <v>33</v>
      </c>
      <c r="AX406" s="13" t="s">
        <v>72</v>
      </c>
      <c r="AY406" s="236" t="s">
        <v>170</v>
      </c>
    </row>
    <row r="407" s="13" customFormat="1">
      <c r="A407" s="13"/>
      <c r="B407" s="225"/>
      <c r="C407" s="226"/>
      <c r="D407" s="227" t="s">
        <v>180</v>
      </c>
      <c r="E407" s="228" t="s">
        <v>19</v>
      </c>
      <c r="F407" s="229" t="s">
        <v>574</v>
      </c>
      <c r="G407" s="226"/>
      <c r="H407" s="230">
        <v>0.064000000000000001</v>
      </c>
      <c r="I407" s="231"/>
      <c r="J407" s="226"/>
      <c r="K407" s="226"/>
      <c r="L407" s="232"/>
      <c r="M407" s="233"/>
      <c r="N407" s="234"/>
      <c r="O407" s="234"/>
      <c r="P407" s="234"/>
      <c r="Q407" s="234"/>
      <c r="R407" s="234"/>
      <c r="S407" s="234"/>
      <c r="T407" s="235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6" t="s">
        <v>180</v>
      </c>
      <c r="AU407" s="236" t="s">
        <v>82</v>
      </c>
      <c r="AV407" s="13" t="s">
        <v>82</v>
      </c>
      <c r="AW407" s="13" t="s">
        <v>33</v>
      </c>
      <c r="AX407" s="13" t="s">
        <v>72</v>
      </c>
      <c r="AY407" s="236" t="s">
        <v>170</v>
      </c>
    </row>
    <row r="408" s="16" customFormat="1">
      <c r="A408" s="16"/>
      <c r="B408" s="259"/>
      <c r="C408" s="260"/>
      <c r="D408" s="227" t="s">
        <v>180</v>
      </c>
      <c r="E408" s="261" t="s">
        <v>19</v>
      </c>
      <c r="F408" s="262" t="s">
        <v>234</v>
      </c>
      <c r="G408" s="260"/>
      <c r="H408" s="263">
        <v>1.0880000000000001</v>
      </c>
      <c r="I408" s="264"/>
      <c r="J408" s="260"/>
      <c r="K408" s="260"/>
      <c r="L408" s="265"/>
      <c r="M408" s="266"/>
      <c r="N408" s="267"/>
      <c r="O408" s="267"/>
      <c r="P408" s="267"/>
      <c r="Q408" s="267"/>
      <c r="R408" s="267"/>
      <c r="S408" s="267"/>
      <c r="T408" s="268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T408" s="269" t="s">
        <v>180</v>
      </c>
      <c r="AU408" s="269" t="s">
        <v>82</v>
      </c>
      <c r="AV408" s="16" t="s">
        <v>187</v>
      </c>
      <c r="AW408" s="16" t="s">
        <v>33</v>
      </c>
      <c r="AX408" s="16" t="s">
        <v>72</v>
      </c>
      <c r="AY408" s="269" t="s">
        <v>170</v>
      </c>
    </row>
    <row r="409" s="14" customFormat="1">
      <c r="A409" s="14"/>
      <c r="B409" s="237"/>
      <c r="C409" s="238"/>
      <c r="D409" s="227" t="s">
        <v>180</v>
      </c>
      <c r="E409" s="239" t="s">
        <v>19</v>
      </c>
      <c r="F409" s="240" t="s">
        <v>186</v>
      </c>
      <c r="G409" s="238"/>
      <c r="H409" s="241">
        <v>9.1880000000000006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7" t="s">
        <v>180</v>
      </c>
      <c r="AU409" s="247" t="s">
        <v>82</v>
      </c>
      <c r="AV409" s="14" t="s">
        <v>176</v>
      </c>
      <c r="AW409" s="14" t="s">
        <v>33</v>
      </c>
      <c r="AX409" s="14" t="s">
        <v>80</v>
      </c>
      <c r="AY409" s="247" t="s">
        <v>170</v>
      </c>
    </row>
    <row r="410" s="2" customFormat="1" ht="37.8" customHeight="1">
      <c r="A410" s="40"/>
      <c r="B410" s="41"/>
      <c r="C410" s="207" t="s">
        <v>575</v>
      </c>
      <c r="D410" s="207" t="s">
        <v>172</v>
      </c>
      <c r="E410" s="208" t="s">
        <v>576</v>
      </c>
      <c r="F410" s="209" t="s">
        <v>577</v>
      </c>
      <c r="G410" s="210" t="s">
        <v>108</v>
      </c>
      <c r="H410" s="211">
        <v>14.220000000000001</v>
      </c>
      <c r="I410" s="212"/>
      <c r="J410" s="213">
        <f>ROUND(I410*H410,2)</f>
        <v>0</v>
      </c>
      <c r="K410" s="209" t="s">
        <v>175</v>
      </c>
      <c r="L410" s="46"/>
      <c r="M410" s="214" t="s">
        <v>19</v>
      </c>
      <c r="N410" s="215" t="s">
        <v>43</v>
      </c>
      <c r="O410" s="86"/>
      <c r="P410" s="216">
        <f>O410*H410</f>
        <v>0</v>
      </c>
      <c r="Q410" s="216">
        <v>1.8480000000000001</v>
      </c>
      <c r="R410" s="216">
        <f>Q410*H410</f>
        <v>26.278560000000002</v>
      </c>
      <c r="S410" s="216">
        <v>0</v>
      </c>
      <c r="T410" s="217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8" t="s">
        <v>176</v>
      </c>
      <c r="AT410" s="218" t="s">
        <v>172</v>
      </c>
      <c r="AU410" s="218" t="s">
        <v>82</v>
      </c>
      <c r="AY410" s="19" t="s">
        <v>170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19" t="s">
        <v>80</v>
      </c>
      <c r="BK410" s="219">
        <f>ROUND(I410*H410,2)</f>
        <v>0</v>
      </c>
      <c r="BL410" s="19" t="s">
        <v>176</v>
      </c>
      <c r="BM410" s="218" t="s">
        <v>578</v>
      </c>
    </row>
    <row r="411" s="2" customFormat="1">
      <c r="A411" s="40"/>
      <c r="B411" s="41"/>
      <c r="C411" s="42"/>
      <c r="D411" s="220" t="s">
        <v>178</v>
      </c>
      <c r="E411" s="42"/>
      <c r="F411" s="221" t="s">
        <v>579</v>
      </c>
      <c r="G411" s="42"/>
      <c r="H411" s="42"/>
      <c r="I411" s="222"/>
      <c r="J411" s="42"/>
      <c r="K411" s="42"/>
      <c r="L411" s="46"/>
      <c r="M411" s="223"/>
      <c r="N411" s="224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178</v>
      </c>
      <c r="AU411" s="19" t="s">
        <v>82</v>
      </c>
    </row>
    <row r="412" s="13" customFormat="1">
      <c r="A412" s="13"/>
      <c r="B412" s="225"/>
      <c r="C412" s="226"/>
      <c r="D412" s="227" t="s">
        <v>180</v>
      </c>
      <c r="E412" s="228" t="s">
        <v>19</v>
      </c>
      <c r="F412" s="229" t="s">
        <v>580</v>
      </c>
      <c r="G412" s="226"/>
      <c r="H412" s="230">
        <v>1.044</v>
      </c>
      <c r="I412" s="231"/>
      <c r="J412" s="226"/>
      <c r="K412" s="226"/>
      <c r="L412" s="232"/>
      <c r="M412" s="233"/>
      <c r="N412" s="234"/>
      <c r="O412" s="234"/>
      <c r="P412" s="234"/>
      <c r="Q412" s="234"/>
      <c r="R412" s="234"/>
      <c r="S412" s="234"/>
      <c r="T412" s="23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6" t="s">
        <v>180</v>
      </c>
      <c r="AU412" s="236" t="s">
        <v>82</v>
      </c>
      <c r="AV412" s="13" t="s">
        <v>82</v>
      </c>
      <c r="AW412" s="13" t="s">
        <v>33</v>
      </c>
      <c r="AX412" s="13" t="s">
        <v>72</v>
      </c>
      <c r="AY412" s="236" t="s">
        <v>170</v>
      </c>
    </row>
    <row r="413" s="13" customFormat="1">
      <c r="A413" s="13"/>
      <c r="B413" s="225"/>
      <c r="C413" s="226"/>
      <c r="D413" s="227" t="s">
        <v>180</v>
      </c>
      <c r="E413" s="228" t="s">
        <v>19</v>
      </c>
      <c r="F413" s="229" t="s">
        <v>581</v>
      </c>
      <c r="G413" s="226"/>
      <c r="H413" s="230">
        <v>0.216</v>
      </c>
      <c r="I413" s="231"/>
      <c r="J413" s="226"/>
      <c r="K413" s="226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180</v>
      </c>
      <c r="AU413" s="236" t="s">
        <v>82</v>
      </c>
      <c r="AV413" s="13" t="s">
        <v>82</v>
      </c>
      <c r="AW413" s="13" t="s">
        <v>33</v>
      </c>
      <c r="AX413" s="13" t="s">
        <v>72</v>
      </c>
      <c r="AY413" s="236" t="s">
        <v>170</v>
      </c>
    </row>
    <row r="414" s="13" customFormat="1">
      <c r="A414" s="13"/>
      <c r="B414" s="225"/>
      <c r="C414" s="226"/>
      <c r="D414" s="227" t="s">
        <v>180</v>
      </c>
      <c r="E414" s="228" t="s">
        <v>19</v>
      </c>
      <c r="F414" s="229" t="s">
        <v>582</v>
      </c>
      <c r="G414" s="226"/>
      <c r="H414" s="230">
        <v>12.960000000000001</v>
      </c>
      <c r="I414" s="231"/>
      <c r="J414" s="226"/>
      <c r="K414" s="226"/>
      <c r="L414" s="232"/>
      <c r="M414" s="233"/>
      <c r="N414" s="234"/>
      <c r="O414" s="234"/>
      <c r="P414" s="234"/>
      <c r="Q414" s="234"/>
      <c r="R414" s="234"/>
      <c r="S414" s="234"/>
      <c r="T414" s="23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6" t="s">
        <v>180</v>
      </c>
      <c r="AU414" s="236" t="s">
        <v>82</v>
      </c>
      <c r="AV414" s="13" t="s">
        <v>82</v>
      </c>
      <c r="AW414" s="13" t="s">
        <v>33</v>
      </c>
      <c r="AX414" s="13" t="s">
        <v>72</v>
      </c>
      <c r="AY414" s="236" t="s">
        <v>170</v>
      </c>
    </row>
    <row r="415" s="14" customFormat="1">
      <c r="A415" s="14"/>
      <c r="B415" s="237"/>
      <c r="C415" s="238"/>
      <c r="D415" s="227" t="s">
        <v>180</v>
      </c>
      <c r="E415" s="239" t="s">
        <v>19</v>
      </c>
      <c r="F415" s="240" t="s">
        <v>186</v>
      </c>
      <c r="G415" s="238"/>
      <c r="H415" s="241">
        <v>14.220000000000001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7" t="s">
        <v>180</v>
      </c>
      <c r="AU415" s="247" t="s">
        <v>82</v>
      </c>
      <c r="AV415" s="14" t="s">
        <v>176</v>
      </c>
      <c r="AW415" s="14" t="s">
        <v>33</v>
      </c>
      <c r="AX415" s="14" t="s">
        <v>80</v>
      </c>
      <c r="AY415" s="247" t="s">
        <v>170</v>
      </c>
    </row>
    <row r="416" s="2" customFormat="1" ht="21.75" customHeight="1">
      <c r="A416" s="40"/>
      <c r="B416" s="41"/>
      <c r="C416" s="207" t="s">
        <v>583</v>
      </c>
      <c r="D416" s="207" t="s">
        <v>172</v>
      </c>
      <c r="E416" s="208" t="s">
        <v>584</v>
      </c>
      <c r="F416" s="209" t="s">
        <v>585</v>
      </c>
      <c r="G416" s="210" t="s">
        <v>108</v>
      </c>
      <c r="H416" s="211">
        <v>3.746</v>
      </c>
      <c r="I416" s="212"/>
      <c r="J416" s="213">
        <f>ROUND(I416*H416,2)</f>
        <v>0</v>
      </c>
      <c r="K416" s="209" t="s">
        <v>175</v>
      </c>
      <c r="L416" s="46"/>
      <c r="M416" s="214" t="s">
        <v>19</v>
      </c>
      <c r="N416" s="215" t="s">
        <v>43</v>
      </c>
      <c r="O416" s="86"/>
      <c r="P416" s="216">
        <f>O416*H416</f>
        <v>0</v>
      </c>
      <c r="Q416" s="216">
        <v>2.1600000000000001</v>
      </c>
      <c r="R416" s="216">
        <f>Q416*H416</f>
        <v>8.0913599999999999</v>
      </c>
      <c r="S416" s="216">
        <v>0</v>
      </c>
      <c r="T416" s="217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8" t="s">
        <v>176</v>
      </c>
      <c r="AT416" s="218" t="s">
        <v>172</v>
      </c>
      <c r="AU416" s="218" t="s">
        <v>82</v>
      </c>
      <c r="AY416" s="19" t="s">
        <v>170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19" t="s">
        <v>80</v>
      </c>
      <c r="BK416" s="219">
        <f>ROUND(I416*H416,2)</f>
        <v>0</v>
      </c>
      <c r="BL416" s="19" t="s">
        <v>176</v>
      </c>
      <c r="BM416" s="218" t="s">
        <v>586</v>
      </c>
    </row>
    <row r="417" s="2" customFormat="1">
      <c r="A417" s="40"/>
      <c r="B417" s="41"/>
      <c r="C417" s="42"/>
      <c r="D417" s="220" t="s">
        <v>178</v>
      </c>
      <c r="E417" s="42"/>
      <c r="F417" s="221" t="s">
        <v>587</v>
      </c>
      <c r="G417" s="42"/>
      <c r="H417" s="42"/>
      <c r="I417" s="222"/>
      <c r="J417" s="42"/>
      <c r="K417" s="42"/>
      <c r="L417" s="46"/>
      <c r="M417" s="223"/>
      <c r="N417" s="224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178</v>
      </c>
      <c r="AU417" s="19" t="s">
        <v>82</v>
      </c>
    </row>
    <row r="418" s="13" customFormat="1">
      <c r="A418" s="13"/>
      <c r="B418" s="225"/>
      <c r="C418" s="226"/>
      <c r="D418" s="227" t="s">
        <v>180</v>
      </c>
      <c r="E418" s="228" t="s">
        <v>19</v>
      </c>
      <c r="F418" s="229" t="s">
        <v>588</v>
      </c>
      <c r="G418" s="226"/>
      <c r="H418" s="230">
        <v>0.11</v>
      </c>
      <c r="I418" s="231"/>
      <c r="J418" s="226"/>
      <c r="K418" s="226"/>
      <c r="L418" s="232"/>
      <c r="M418" s="233"/>
      <c r="N418" s="234"/>
      <c r="O418" s="234"/>
      <c r="P418" s="234"/>
      <c r="Q418" s="234"/>
      <c r="R418" s="234"/>
      <c r="S418" s="234"/>
      <c r="T418" s="23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6" t="s">
        <v>180</v>
      </c>
      <c r="AU418" s="236" t="s">
        <v>82</v>
      </c>
      <c r="AV418" s="13" t="s">
        <v>82</v>
      </c>
      <c r="AW418" s="13" t="s">
        <v>33</v>
      </c>
      <c r="AX418" s="13" t="s">
        <v>72</v>
      </c>
      <c r="AY418" s="236" t="s">
        <v>170</v>
      </c>
    </row>
    <row r="419" s="15" customFormat="1">
      <c r="A419" s="15"/>
      <c r="B419" s="249"/>
      <c r="C419" s="250"/>
      <c r="D419" s="227" t="s">
        <v>180</v>
      </c>
      <c r="E419" s="251" t="s">
        <v>19</v>
      </c>
      <c r="F419" s="252" t="s">
        <v>442</v>
      </c>
      <c r="G419" s="250"/>
      <c r="H419" s="251" t="s">
        <v>19</v>
      </c>
      <c r="I419" s="253"/>
      <c r="J419" s="250"/>
      <c r="K419" s="250"/>
      <c r="L419" s="254"/>
      <c r="M419" s="255"/>
      <c r="N419" s="256"/>
      <c r="O419" s="256"/>
      <c r="P419" s="256"/>
      <c r="Q419" s="256"/>
      <c r="R419" s="256"/>
      <c r="S419" s="256"/>
      <c r="T419" s="257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8" t="s">
        <v>180</v>
      </c>
      <c r="AU419" s="258" t="s">
        <v>82</v>
      </c>
      <c r="AV419" s="15" t="s">
        <v>80</v>
      </c>
      <c r="AW419" s="15" t="s">
        <v>33</v>
      </c>
      <c r="AX419" s="15" t="s">
        <v>72</v>
      </c>
      <c r="AY419" s="258" t="s">
        <v>170</v>
      </c>
    </row>
    <row r="420" s="13" customFormat="1">
      <c r="A420" s="13"/>
      <c r="B420" s="225"/>
      <c r="C420" s="226"/>
      <c r="D420" s="227" t="s">
        <v>180</v>
      </c>
      <c r="E420" s="228" t="s">
        <v>19</v>
      </c>
      <c r="F420" s="229" t="s">
        <v>589</v>
      </c>
      <c r="G420" s="226"/>
      <c r="H420" s="230">
        <v>0.156</v>
      </c>
      <c r="I420" s="231"/>
      <c r="J420" s="226"/>
      <c r="K420" s="226"/>
      <c r="L420" s="232"/>
      <c r="M420" s="233"/>
      <c r="N420" s="234"/>
      <c r="O420" s="234"/>
      <c r="P420" s="234"/>
      <c r="Q420" s="234"/>
      <c r="R420" s="234"/>
      <c r="S420" s="234"/>
      <c r="T420" s="23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6" t="s">
        <v>180</v>
      </c>
      <c r="AU420" s="236" t="s">
        <v>82</v>
      </c>
      <c r="AV420" s="13" t="s">
        <v>82</v>
      </c>
      <c r="AW420" s="13" t="s">
        <v>33</v>
      </c>
      <c r="AX420" s="13" t="s">
        <v>72</v>
      </c>
      <c r="AY420" s="236" t="s">
        <v>170</v>
      </c>
    </row>
    <row r="421" s="13" customFormat="1">
      <c r="A421" s="13"/>
      <c r="B421" s="225"/>
      <c r="C421" s="226"/>
      <c r="D421" s="227" t="s">
        <v>180</v>
      </c>
      <c r="E421" s="228" t="s">
        <v>19</v>
      </c>
      <c r="F421" s="229" t="s">
        <v>590</v>
      </c>
      <c r="G421" s="226"/>
      <c r="H421" s="230">
        <v>0.156</v>
      </c>
      <c r="I421" s="231"/>
      <c r="J421" s="226"/>
      <c r="K421" s="226"/>
      <c r="L421" s="232"/>
      <c r="M421" s="233"/>
      <c r="N421" s="234"/>
      <c r="O421" s="234"/>
      <c r="P421" s="234"/>
      <c r="Q421" s="234"/>
      <c r="R421" s="234"/>
      <c r="S421" s="234"/>
      <c r="T421" s="23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6" t="s">
        <v>180</v>
      </c>
      <c r="AU421" s="236" t="s">
        <v>82</v>
      </c>
      <c r="AV421" s="13" t="s">
        <v>82</v>
      </c>
      <c r="AW421" s="13" t="s">
        <v>33</v>
      </c>
      <c r="AX421" s="13" t="s">
        <v>72</v>
      </c>
      <c r="AY421" s="236" t="s">
        <v>170</v>
      </c>
    </row>
    <row r="422" s="13" customFormat="1">
      <c r="A422" s="13"/>
      <c r="B422" s="225"/>
      <c r="C422" s="226"/>
      <c r="D422" s="227" t="s">
        <v>180</v>
      </c>
      <c r="E422" s="228" t="s">
        <v>19</v>
      </c>
      <c r="F422" s="229" t="s">
        <v>591</v>
      </c>
      <c r="G422" s="226"/>
      <c r="H422" s="230">
        <v>0.27000000000000002</v>
      </c>
      <c r="I422" s="231"/>
      <c r="J422" s="226"/>
      <c r="K422" s="226"/>
      <c r="L422" s="232"/>
      <c r="M422" s="233"/>
      <c r="N422" s="234"/>
      <c r="O422" s="234"/>
      <c r="P422" s="234"/>
      <c r="Q422" s="234"/>
      <c r="R422" s="234"/>
      <c r="S422" s="234"/>
      <c r="T422" s="23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6" t="s">
        <v>180</v>
      </c>
      <c r="AU422" s="236" t="s">
        <v>82</v>
      </c>
      <c r="AV422" s="13" t="s">
        <v>82</v>
      </c>
      <c r="AW422" s="13" t="s">
        <v>33</v>
      </c>
      <c r="AX422" s="13" t="s">
        <v>72</v>
      </c>
      <c r="AY422" s="236" t="s">
        <v>170</v>
      </c>
    </row>
    <row r="423" s="13" customFormat="1">
      <c r="A423" s="13"/>
      <c r="B423" s="225"/>
      <c r="C423" s="226"/>
      <c r="D423" s="227" t="s">
        <v>180</v>
      </c>
      <c r="E423" s="228" t="s">
        <v>19</v>
      </c>
      <c r="F423" s="229" t="s">
        <v>592</v>
      </c>
      <c r="G423" s="226"/>
      <c r="H423" s="230">
        <v>0.27000000000000002</v>
      </c>
      <c r="I423" s="231"/>
      <c r="J423" s="226"/>
      <c r="K423" s="226"/>
      <c r="L423" s="232"/>
      <c r="M423" s="233"/>
      <c r="N423" s="234"/>
      <c r="O423" s="234"/>
      <c r="P423" s="234"/>
      <c r="Q423" s="234"/>
      <c r="R423" s="234"/>
      <c r="S423" s="234"/>
      <c r="T423" s="23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6" t="s">
        <v>180</v>
      </c>
      <c r="AU423" s="236" t="s">
        <v>82</v>
      </c>
      <c r="AV423" s="13" t="s">
        <v>82</v>
      </c>
      <c r="AW423" s="13" t="s">
        <v>33</v>
      </c>
      <c r="AX423" s="13" t="s">
        <v>72</v>
      </c>
      <c r="AY423" s="236" t="s">
        <v>170</v>
      </c>
    </row>
    <row r="424" s="13" customFormat="1">
      <c r="A424" s="13"/>
      <c r="B424" s="225"/>
      <c r="C424" s="226"/>
      <c r="D424" s="227" t="s">
        <v>180</v>
      </c>
      <c r="E424" s="228" t="s">
        <v>19</v>
      </c>
      <c r="F424" s="229" t="s">
        <v>593</v>
      </c>
      <c r="G424" s="226"/>
      <c r="H424" s="230">
        <v>0.27000000000000002</v>
      </c>
      <c r="I424" s="231"/>
      <c r="J424" s="226"/>
      <c r="K424" s="226"/>
      <c r="L424" s="232"/>
      <c r="M424" s="233"/>
      <c r="N424" s="234"/>
      <c r="O424" s="234"/>
      <c r="P424" s="234"/>
      <c r="Q424" s="234"/>
      <c r="R424" s="234"/>
      <c r="S424" s="234"/>
      <c r="T424" s="23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6" t="s">
        <v>180</v>
      </c>
      <c r="AU424" s="236" t="s">
        <v>82</v>
      </c>
      <c r="AV424" s="13" t="s">
        <v>82</v>
      </c>
      <c r="AW424" s="13" t="s">
        <v>33</v>
      </c>
      <c r="AX424" s="13" t="s">
        <v>72</v>
      </c>
      <c r="AY424" s="236" t="s">
        <v>170</v>
      </c>
    </row>
    <row r="425" s="13" customFormat="1">
      <c r="A425" s="13"/>
      <c r="B425" s="225"/>
      <c r="C425" s="226"/>
      <c r="D425" s="227" t="s">
        <v>180</v>
      </c>
      <c r="E425" s="228" t="s">
        <v>19</v>
      </c>
      <c r="F425" s="229" t="s">
        <v>594</v>
      </c>
      <c r="G425" s="226"/>
      <c r="H425" s="230">
        <v>0.27000000000000002</v>
      </c>
      <c r="I425" s="231"/>
      <c r="J425" s="226"/>
      <c r="K425" s="226"/>
      <c r="L425" s="232"/>
      <c r="M425" s="233"/>
      <c r="N425" s="234"/>
      <c r="O425" s="234"/>
      <c r="P425" s="234"/>
      <c r="Q425" s="234"/>
      <c r="R425" s="234"/>
      <c r="S425" s="234"/>
      <c r="T425" s="23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6" t="s">
        <v>180</v>
      </c>
      <c r="AU425" s="236" t="s">
        <v>82</v>
      </c>
      <c r="AV425" s="13" t="s">
        <v>82</v>
      </c>
      <c r="AW425" s="13" t="s">
        <v>33</v>
      </c>
      <c r="AX425" s="13" t="s">
        <v>72</v>
      </c>
      <c r="AY425" s="236" t="s">
        <v>170</v>
      </c>
    </row>
    <row r="426" s="13" customFormat="1">
      <c r="A426" s="13"/>
      <c r="B426" s="225"/>
      <c r="C426" s="226"/>
      <c r="D426" s="227" t="s">
        <v>180</v>
      </c>
      <c r="E426" s="228" t="s">
        <v>19</v>
      </c>
      <c r="F426" s="229" t="s">
        <v>595</v>
      </c>
      <c r="G426" s="226"/>
      <c r="H426" s="230">
        <v>0.27000000000000002</v>
      </c>
      <c r="I426" s="231"/>
      <c r="J426" s="226"/>
      <c r="K426" s="226"/>
      <c r="L426" s="232"/>
      <c r="M426" s="233"/>
      <c r="N426" s="234"/>
      <c r="O426" s="234"/>
      <c r="P426" s="234"/>
      <c r="Q426" s="234"/>
      <c r="R426" s="234"/>
      <c r="S426" s="234"/>
      <c r="T426" s="23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6" t="s">
        <v>180</v>
      </c>
      <c r="AU426" s="236" t="s">
        <v>82</v>
      </c>
      <c r="AV426" s="13" t="s">
        <v>82</v>
      </c>
      <c r="AW426" s="13" t="s">
        <v>33</v>
      </c>
      <c r="AX426" s="13" t="s">
        <v>72</v>
      </c>
      <c r="AY426" s="236" t="s">
        <v>170</v>
      </c>
    </row>
    <row r="427" s="13" customFormat="1">
      <c r="A427" s="13"/>
      <c r="B427" s="225"/>
      <c r="C427" s="226"/>
      <c r="D427" s="227" t="s">
        <v>180</v>
      </c>
      <c r="E427" s="228" t="s">
        <v>19</v>
      </c>
      <c r="F427" s="229" t="s">
        <v>596</v>
      </c>
      <c r="G427" s="226"/>
      <c r="H427" s="230">
        <v>0.22500000000000001</v>
      </c>
      <c r="I427" s="231"/>
      <c r="J427" s="226"/>
      <c r="K427" s="226"/>
      <c r="L427" s="232"/>
      <c r="M427" s="233"/>
      <c r="N427" s="234"/>
      <c r="O427" s="234"/>
      <c r="P427" s="234"/>
      <c r="Q427" s="234"/>
      <c r="R427" s="234"/>
      <c r="S427" s="234"/>
      <c r="T427" s="23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6" t="s">
        <v>180</v>
      </c>
      <c r="AU427" s="236" t="s">
        <v>82</v>
      </c>
      <c r="AV427" s="13" t="s">
        <v>82</v>
      </c>
      <c r="AW427" s="13" t="s">
        <v>33</v>
      </c>
      <c r="AX427" s="13" t="s">
        <v>72</v>
      </c>
      <c r="AY427" s="236" t="s">
        <v>170</v>
      </c>
    </row>
    <row r="428" s="13" customFormat="1">
      <c r="A428" s="13"/>
      <c r="B428" s="225"/>
      <c r="C428" s="226"/>
      <c r="D428" s="227" t="s">
        <v>180</v>
      </c>
      <c r="E428" s="228" t="s">
        <v>19</v>
      </c>
      <c r="F428" s="229" t="s">
        <v>597</v>
      </c>
      <c r="G428" s="226"/>
      <c r="H428" s="230">
        <v>0.22500000000000001</v>
      </c>
      <c r="I428" s="231"/>
      <c r="J428" s="226"/>
      <c r="K428" s="226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180</v>
      </c>
      <c r="AU428" s="236" t="s">
        <v>82</v>
      </c>
      <c r="AV428" s="13" t="s">
        <v>82</v>
      </c>
      <c r="AW428" s="13" t="s">
        <v>33</v>
      </c>
      <c r="AX428" s="13" t="s">
        <v>72</v>
      </c>
      <c r="AY428" s="236" t="s">
        <v>170</v>
      </c>
    </row>
    <row r="429" s="13" customFormat="1">
      <c r="A429" s="13"/>
      <c r="B429" s="225"/>
      <c r="C429" s="226"/>
      <c r="D429" s="227" t="s">
        <v>180</v>
      </c>
      <c r="E429" s="228" t="s">
        <v>19</v>
      </c>
      <c r="F429" s="229" t="s">
        <v>598</v>
      </c>
      <c r="G429" s="226"/>
      <c r="H429" s="230">
        <v>0.22500000000000001</v>
      </c>
      <c r="I429" s="231"/>
      <c r="J429" s="226"/>
      <c r="K429" s="226"/>
      <c r="L429" s="232"/>
      <c r="M429" s="233"/>
      <c r="N429" s="234"/>
      <c r="O429" s="234"/>
      <c r="P429" s="234"/>
      <c r="Q429" s="234"/>
      <c r="R429" s="234"/>
      <c r="S429" s="234"/>
      <c r="T429" s="23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6" t="s">
        <v>180</v>
      </c>
      <c r="AU429" s="236" t="s">
        <v>82</v>
      </c>
      <c r="AV429" s="13" t="s">
        <v>82</v>
      </c>
      <c r="AW429" s="13" t="s">
        <v>33</v>
      </c>
      <c r="AX429" s="13" t="s">
        <v>72</v>
      </c>
      <c r="AY429" s="236" t="s">
        <v>170</v>
      </c>
    </row>
    <row r="430" s="13" customFormat="1">
      <c r="A430" s="13"/>
      <c r="B430" s="225"/>
      <c r="C430" s="226"/>
      <c r="D430" s="227" t="s">
        <v>180</v>
      </c>
      <c r="E430" s="228" t="s">
        <v>19</v>
      </c>
      <c r="F430" s="229" t="s">
        <v>599</v>
      </c>
      <c r="G430" s="226"/>
      <c r="H430" s="230">
        <v>0.22500000000000001</v>
      </c>
      <c r="I430" s="231"/>
      <c r="J430" s="226"/>
      <c r="K430" s="226"/>
      <c r="L430" s="232"/>
      <c r="M430" s="233"/>
      <c r="N430" s="234"/>
      <c r="O430" s="234"/>
      <c r="P430" s="234"/>
      <c r="Q430" s="234"/>
      <c r="R430" s="234"/>
      <c r="S430" s="234"/>
      <c r="T430" s="23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6" t="s">
        <v>180</v>
      </c>
      <c r="AU430" s="236" t="s">
        <v>82</v>
      </c>
      <c r="AV430" s="13" t="s">
        <v>82</v>
      </c>
      <c r="AW430" s="13" t="s">
        <v>33</v>
      </c>
      <c r="AX430" s="13" t="s">
        <v>72</v>
      </c>
      <c r="AY430" s="236" t="s">
        <v>170</v>
      </c>
    </row>
    <row r="431" s="13" customFormat="1">
      <c r="A431" s="13"/>
      <c r="B431" s="225"/>
      <c r="C431" s="226"/>
      <c r="D431" s="227" t="s">
        <v>180</v>
      </c>
      <c r="E431" s="228" t="s">
        <v>19</v>
      </c>
      <c r="F431" s="229" t="s">
        <v>600</v>
      </c>
      <c r="G431" s="226"/>
      <c r="H431" s="230">
        <v>0.22500000000000001</v>
      </c>
      <c r="I431" s="231"/>
      <c r="J431" s="226"/>
      <c r="K431" s="226"/>
      <c r="L431" s="232"/>
      <c r="M431" s="233"/>
      <c r="N431" s="234"/>
      <c r="O431" s="234"/>
      <c r="P431" s="234"/>
      <c r="Q431" s="234"/>
      <c r="R431" s="234"/>
      <c r="S431" s="234"/>
      <c r="T431" s="23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6" t="s">
        <v>180</v>
      </c>
      <c r="AU431" s="236" t="s">
        <v>82</v>
      </c>
      <c r="AV431" s="13" t="s">
        <v>82</v>
      </c>
      <c r="AW431" s="13" t="s">
        <v>33</v>
      </c>
      <c r="AX431" s="13" t="s">
        <v>72</v>
      </c>
      <c r="AY431" s="236" t="s">
        <v>170</v>
      </c>
    </row>
    <row r="432" s="13" customFormat="1">
      <c r="A432" s="13"/>
      <c r="B432" s="225"/>
      <c r="C432" s="226"/>
      <c r="D432" s="227" t="s">
        <v>180</v>
      </c>
      <c r="E432" s="228" t="s">
        <v>19</v>
      </c>
      <c r="F432" s="229" t="s">
        <v>601</v>
      </c>
      <c r="G432" s="226"/>
      <c r="H432" s="230">
        <v>0.22500000000000001</v>
      </c>
      <c r="I432" s="231"/>
      <c r="J432" s="226"/>
      <c r="K432" s="226"/>
      <c r="L432" s="232"/>
      <c r="M432" s="233"/>
      <c r="N432" s="234"/>
      <c r="O432" s="234"/>
      <c r="P432" s="234"/>
      <c r="Q432" s="234"/>
      <c r="R432" s="234"/>
      <c r="S432" s="234"/>
      <c r="T432" s="23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6" t="s">
        <v>180</v>
      </c>
      <c r="AU432" s="236" t="s">
        <v>82</v>
      </c>
      <c r="AV432" s="13" t="s">
        <v>82</v>
      </c>
      <c r="AW432" s="13" t="s">
        <v>33</v>
      </c>
      <c r="AX432" s="13" t="s">
        <v>72</v>
      </c>
      <c r="AY432" s="236" t="s">
        <v>170</v>
      </c>
    </row>
    <row r="433" s="13" customFormat="1">
      <c r="A433" s="13"/>
      <c r="B433" s="225"/>
      <c r="C433" s="226"/>
      <c r="D433" s="227" t="s">
        <v>180</v>
      </c>
      <c r="E433" s="228" t="s">
        <v>19</v>
      </c>
      <c r="F433" s="229" t="s">
        <v>602</v>
      </c>
      <c r="G433" s="226"/>
      <c r="H433" s="230">
        <v>0.156</v>
      </c>
      <c r="I433" s="231"/>
      <c r="J433" s="226"/>
      <c r="K433" s="226"/>
      <c r="L433" s="232"/>
      <c r="M433" s="233"/>
      <c r="N433" s="234"/>
      <c r="O433" s="234"/>
      <c r="P433" s="234"/>
      <c r="Q433" s="234"/>
      <c r="R433" s="234"/>
      <c r="S433" s="234"/>
      <c r="T433" s="23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6" t="s">
        <v>180</v>
      </c>
      <c r="AU433" s="236" t="s">
        <v>82</v>
      </c>
      <c r="AV433" s="13" t="s">
        <v>82</v>
      </c>
      <c r="AW433" s="13" t="s">
        <v>33</v>
      </c>
      <c r="AX433" s="13" t="s">
        <v>72</v>
      </c>
      <c r="AY433" s="236" t="s">
        <v>170</v>
      </c>
    </row>
    <row r="434" s="13" customFormat="1">
      <c r="A434" s="13"/>
      <c r="B434" s="225"/>
      <c r="C434" s="226"/>
      <c r="D434" s="227" t="s">
        <v>180</v>
      </c>
      <c r="E434" s="228" t="s">
        <v>19</v>
      </c>
      <c r="F434" s="229" t="s">
        <v>603</v>
      </c>
      <c r="G434" s="226"/>
      <c r="H434" s="230">
        <v>0.156</v>
      </c>
      <c r="I434" s="231"/>
      <c r="J434" s="226"/>
      <c r="K434" s="226"/>
      <c r="L434" s="232"/>
      <c r="M434" s="233"/>
      <c r="N434" s="234"/>
      <c r="O434" s="234"/>
      <c r="P434" s="234"/>
      <c r="Q434" s="234"/>
      <c r="R434" s="234"/>
      <c r="S434" s="234"/>
      <c r="T434" s="23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6" t="s">
        <v>180</v>
      </c>
      <c r="AU434" s="236" t="s">
        <v>82</v>
      </c>
      <c r="AV434" s="13" t="s">
        <v>82</v>
      </c>
      <c r="AW434" s="13" t="s">
        <v>33</v>
      </c>
      <c r="AX434" s="13" t="s">
        <v>72</v>
      </c>
      <c r="AY434" s="236" t="s">
        <v>170</v>
      </c>
    </row>
    <row r="435" s="13" customFormat="1">
      <c r="A435" s="13"/>
      <c r="B435" s="225"/>
      <c r="C435" s="226"/>
      <c r="D435" s="227" t="s">
        <v>180</v>
      </c>
      <c r="E435" s="228" t="s">
        <v>19</v>
      </c>
      <c r="F435" s="229" t="s">
        <v>604</v>
      </c>
      <c r="G435" s="226"/>
      <c r="H435" s="230">
        <v>0.156</v>
      </c>
      <c r="I435" s="231"/>
      <c r="J435" s="226"/>
      <c r="K435" s="226"/>
      <c r="L435" s="232"/>
      <c r="M435" s="233"/>
      <c r="N435" s="234"/>
      <c r="O435" s="234"/>
      <c r="P435" s="234"/>
      <c r="Q435" s="234"/>
      <c r="R435" s="234"/>
      <c r="S435" s="234"/>
      <c r="T435" s="23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6" t="s">
        <v>180</v>
      </c>
      <c r="AU435" s="236" t="s">
        <v>82</v>
      </c>
      <c r="AV435" s="13" t="s">
        <v>82</v>
      </c>
      <c r="AW435" s="13" t="s">
        <v>33</v>
      </c>
      <c r="AX435" s="13" t="s">
        <v>72</v>
      </c>
      <c r="AY435" s="236" t="s">
        <v>170</v>
      </c>
    </row>
    <row r="436" s="13" customFormat="1">
      <c r="A436" s="13"/>
      <c r="B436" s="225"/>
      <c r="C436" s="226"/>
      <c r="D436" s="227" t="s">
        <v>180</v>
      </c>
      <c r="E436" s="228" t="s">
        <v>19</v>
      </c>
      <c r="F436" s="229" t="s">
        <v>605</v>
      </c>
      <c r="G436" s="226"/>
      <c r="H436" s="230">
        <v>0.156</v>
      </c>
      <c r="I436" s="231"/>
      <c r="J436" s="226"/>
      <c r="K436" s="226"/>
      <c r="L436" s="232"/>
      <c r="M436" s="233"/>
      <c r="N436" s="234"/>
      <c r="O436" s="234"/>
      <c r="P436" s="234"/>
      <c r="Q436" s="234"/>
      <c r="R436" s="234"/>
      <c r="S436" s="234"/>
      <c r="T436" s="23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6" t="s">
        <v>180</v>
      </c>
      <c r="AU436" s="236" t="s">
        <v>82</v>
      </c>
      <c r="AV436" s="13" t="s">
        <v>82</v>
      </c>
      <c r="AW436" s="13" t="s">
        <v>33</v>
      </c>
      <c r="AX436" s="13" t="s">
        <v>72</v>
      </c>
      <c r="AY436" s="236" t="s">
        <v>170</v>
      </c>
    </row>
    <row r="437" s="14" customFormat="1">
      <c r="A437" s="14"/>
      <c r="B437" s="237"/>
      <c r="C437" s="238"/>
      <c r="D437" s="227" t="s">
        <v>180</v>
      </c>
      <c r="E437" s="239" t="s">
        <v>19</v>
      </c>
      <c r="F437" s="240" t="s">
        <v>186</v>
      </c>
      <c r="G437" s="238"/>
      <c r="H437" s="241">
        <v>3.746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7" t="s">
        <v>180</v>
      </c>
      <c r="AU437" s="247" t="s">
        <v>82</v>
      </c>
      <c r="AV437" s="14" t="s">
        <v>176</v>
      </c>
      <c r="AW437" s="14" t="s">
        <v>33</v>
      </c>
      <c r="AX437" s="14" t="s">
        <v>80</v>
      </c>
      <c r="AY437" s="247" t="s">
        <v>170</v>
      </c>
    </row>
    <row r="438" s="2" customFormat="1" ht="33" customHeight="1">
      <c r="A438" s="40"/>
      <c r="B438" s="41"/>
      <c r="C438" s="207" t="s">
        <v>606</v>
      </c>
      <c r="D438" s="207" t="s">
        <v>172</v>
      </c>
      <c r="E438" s="208" t="s">
        <v>607</v>
      </c>
      <c r="F438" s="209" t="s">
        <v>608</v>
      </c>
      <c r="G438" s="210" t="s">
        <v>423</v>
      </c>
      <c r="H438" s="211">
        <v>5</v>
      </c>
      <c r="I438" s="212"/>
      <c r="J438" s="213">
        <f>ROUND(I438*H438,2)</f>
        <v>0</v>
      </c>
      <c r="K438" s="209" t="s">
        <v>175</v>
      </c>
      <c r="L438" s="46"/>
      <c r="M438" s="214" t="s">
        <v>19</v>
      </c>
      <c r="N438" s="215" t="s">
        <v>43</v>
      </c>
      <c r="O438" s="86"/>
      <c r="P438" s="216">
        <f>O438*H438</f>
        <v>0</v>
      </c>
      <c r="Q438" s="216">
        <v>0.086879999999999999</v>
      </c>
      <c r="R438" s="216">
        <f>Q438*H438</f>
        <v>0.43440000000000001</v>
      </c>
      <c r="S438" s="216">
        <v>0</v>
      </c>
      <c r="T438" s="217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8" t="s">
        <v>176</v>
      </c>
      <c r="AT438" s="218" t="s">
        <v>172</v>
      </c>
      <c r="AU438" s="218" t="s">
        <v>82</v>
      </c>
      <c r="AY438" s="19" t="s">
        <v>170</v>
      </c>
      <c r="BE438" s="219">
        <f>IF(N438="základní",J438,0)</f>
        <v>0</v>
      </c>
      <c r="BF438" s="219">
        <f>IF(N438="snížená",J438,0)</f>
        <v>0</v>
      </c>
      <c r="BG438" s="219">
        <f>IF(N438="zákl. přenesená",J438,0)</f>
        <v>0</v>
      </c>
      <c r="BH438" s="219">
        <f>IF(N438="sníž. přenesená",J438,0)</f>
        <v>0</v>
      </c>
      <c r="BI438" s="219">
        <f>IF(N438="nulová",J438,0)</f>
        <v>0</v>
      </c>
      <c r="BJ438" s="19" t="s">
        <v>80</v>
      </c>
      <c r="BK438" s="219">
        <f>ROUND(I438*H438,2)</f>
        <v>0</v>
      </c>
      <c r="BL438" s="19" t="s">
        <v>176</v>
      </c>
      <c r="BM438" s="218" t="s">
        <v>609</v>
      </c>
    </row>
    <row r="439" s="2" customFormat="1">
      <c r="A439" s="40"/>
      <c r="B439" s="41"/>
      <c r="C439" s="42"/>
      <c r="D439" s="220" t="s">
        <v>178</v>
      </c>
      <c r="E439" s="42"/>
      <c r="F439" s="221" t="s">
        <v>610</v>
      </c>
      <c r="G439" s="42"/>
      <c r="H439" s="42"/>
      <c r="I439" s="222"/>
      <c r="J439" s="42"/>
      <c r="K439" s="42"/>
      <c r="L439" s="46"/>
      <c r="M439" s="223"/>
      <c r="N439" s="224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178</v>
      </c>
      <c r="AU439" s="19" t="s">
        <v>82</v>
      </c>
    </row>
    <row r="440" s="13" customFormat="1">
      <c r="A440" s="13"/>
      <c r="B440" s="225"/>
      <c r="C440" s="226"/>
      <c r="D440" s="227" t="s">
        <v>180</v>
      </c>
      <c r="E440" s="228" t="s">
        <v>19</v>
      </c>
      <c r="F440" s="229" t="s">
        <v>611</v>
      </c>
      <c r="G440" s="226"/>
      <c r="H440" s="230">
        <v>5</v>
      </c>
      <c r="I440" s="231"/>
      <c r="J440" s="226"/>
      <c r="K440" s="226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180</v>
      </c>
      <c r="AU440" s="236" t="s">
        <v>82</v>
      </c>
      <c r="AV440" s="13" t="s">
        <v>82</v>
      </c>
      <c r="AW440" s="13" t="s">
        <v>33</v>
      </c>
      <c r="AX440" s="13" t="s">
        <v>80</v>
      </c>
      <c r="AY440" s="236" t="s">
        <v>170</v>
      </c>
    </row>
    <row r="441" s="12" customFormat="1" ht="22.8" customHeight="1">
      <c r="A441" s="12"/>
      <c r="B441" s="191"/>
      <c r="C441" s="192"/>
      <c r="D441" s="193" t="s">
        <v>71</v>
      </c>
      <c r="E441" s="205" t="s">
        <v>206</v>
      </c>
      <c r="F441" s="205" t="s">
        <v>612</v>
      </c>
      <c r="G441" s="192"/>
      <c r="H441" s="192"/>
      <c r="I441" s="195"/>
      <c r="J441" s="206">
        <f>BK441</f>
        <v>0</v>
      </c>
      <c r="K441" s="192"/>
      <c r="L441" s="197"/>
      <c r="M441" s="198"/>
      <c r="N441" s="199"/>
      <c r="O441" s="199"/>
      <c r="P441" s="200">
        <f>SUM(P442:P586)</f>
        <v>0</v>
      </c>
      <c r="Q441" s="199"/>
      <c r="R441" s="200">
        <f>SUM(R442:R586)</f>
        <v>5866.2597597000004</v>
      </c>
      <c r="S441" s="199"/>
      <c r="T441" s="201">
        <f>SUM(T442:T586)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02" t="s">
        <v>80</v>
      </c>
      <c r="AT441" s="203" t="s">
        <v>71</v>
      </c>
      <c r="AU441" s="203" t="s">
        <v>80</v>
      </c>
      <c r="AY441" s="202" t="s">
        <v>170</v>
      </c>
      <c r="BK441" s="204">
        <f>SUM(BK442:BK586)</f>
        <v>0</v>
      </c>
    </row>
    <row r="442" s="2" customFormat="1" ht="37.8" customHeight="1">
      <c r="A442" s="40"/>
      <c r="B442" s="41"/>
      <c r="C442" s="207" t="s">
        <v>613</v>
      </c>
      <c r="D442" s="207" t="s">
        <v>172</v>
      </c>
      <c r="E442" s="208" t="s">
        <v>614</v>
      </c>
      <c r="F442" s="209" t="s">
        <v>615</v>
      </c>
      <c r="G442" s="210" t="s">
        <v>90</v>
      </c>
      <c r="H442" s="211">
        <v>4422</v>
      </c>
      <c r="I442" s="212"/>
      <c r="J442" s="213">
        <f>ROUND(I442*H442,2)</f>
        <v>0</v>
      </c>
      <c r="K442" s="209" t="s">
        <v>175</v>
      </c>
      <c r="L442" s="46"/>
      <c r="M442" s="214" t="s">
        <v>19</v>
      </c>
      <c r="N442" s="215" t="s">
        <v>43</v>
      </c>
      <c r="O442" s="86"/>
      <c r="P442" s="216">
        <f>O442*H442</f>
        <v>0</v>
      </c>
      <c r="Q442" s="216">
        <v>0</v>
      </c>
      <c r="R442" s="216">
        <f>Q442*H442</f>
        <v>0</v>
      </c>
      <c r="S442" s="216">
        <v>0</v>
      </c>
      <c r="T442" s="217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8" t="s">
        <v>176</v>
      </c>
      <c r="AT442" s="218" t="s">
        <v>172</v>
      </c>
      <c r="AU442" s="218" t="s">
        <v>82</v>
      </c>
      <c r="AY442" s="19" t="s">
        <v>170</v>
      </c>
      <c r="BE442" s="219">
        <f>IF(N442="základní",J442,0)</f>
        <v>0</v>
      </c>
      <c r="BF442" s="219">
        <f>IF(N442="snížená",J442,0)</f>
        <v>0</v>
      </c>
      <c r="BG442" s="219">
        <f>IF(N442="zákl. přenesená",J442,0)</f>
        <v>0</v>
      </c>
      <c r="BH442" s="219">
        <f>IF(N442="sníž. přenesená",J442,0)</f>
        <v>0</v>
      </c>
      <c r="BI442" s="219">
        <f>IF(N442="nulová",J442,0)</f>
        <v>0</v>
      </c>
      <c r="BJ442" s="19" t="s">
        <v>80</v>
      </c>
      <c r="BK442" s="219">
        <f>ROUND(I442*H442,2)</f>
        <v>0</v>
      </c>
      <c r="BL442" s="19" t="s">
        <v>176</v>
      </c>
      <c r="BM442" s="218" t="s">
        <v>616</v>
      </c>
    </row>
    <row r="443" s="2" customFormat="1">
      <c r="A443" s="40"/>
      <c r="B443" s="41"/>
      <c r="C443" s="42"/>
      <c r="D443" s="220" t="s">
        <v>178</v>
      </c>
      <c r="E443" s="42"/>
      <c r="F443" s="221" t="s">
        <v>617</v>
      </c>
      <c r="G443" s="42"/>
      <c r="H443" s="42"/>
      <c r="I443" s="222"/>
      <c r="J443" s="42"/>
      <c r="K443" s="42"/>
      <c r="L443" s="46"/>
      <c r="M443" s="223"/>
      <c r="N443" s="224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178</v>
      </c>
      <c r="AU443" s="19" t="s">
        <v>82</v>
      </c>
    </row>
    <row r="444" s="2" customFormat="1">
      <c r="A444" s="40"/>
      <c r="B444" s="41"/>
      <c r="C444" s="42"/>
      <c r="D444" s="227" t="s">
        <v>204</v>
      </c>
      <c r="E444" s="42"/>
      <c r="F444" s="248" t="s">
        <v>618</v>
      </c>
      <c r="G444" s="42"/>
      <c r="H444" s="42"/>
      <c r="I444" s="222"/>
      <c r="J444" s="42"/>
      <c r="K444" s="42"/>
      <c r="L444" s="46"/>
      <c r="M444" s="223"/>
      <c r="N444" s="224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204</v>
      </c>
      <c r="AU444" s="19" t="s">
        <v>82</v>
      </c>
    </row>
    <row r="445" s="13" customFormat="1">
      <c r="A445" s="13"/>
      <c r="B445" s="225"/>
      <c r="C445" s="226"/>
      <c r="D445" s="227" t="s">
        <v>180</v>
      </c>
      <c r="E445" s="228" t="s">
        <v>19</v>
      </c>
      <c r="F445" s="229" t="s">
        <v>619</v>
      </c>
      <c r="G445" s="226"/>
      <c r="H445" s="230">
        <v>3854</v>
      </c>
      <c r="I445" s="231"/>
      <c r="J445" s="226"/>
      <c r="K445" s="226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180</v>
      </c>
      <c r="AU445" s="236" t="s">
        <v>82</v>
      </c>
      <c r="AV445" s="13" t="s">
        <v>82</v>
      </c>
      <c r="AW445" s="13" t="s">
        <v>33</v>
      </c>
      <c r="AX445" s="13" t="s">
        <v>72</v>
      </c>
      <c r="AY445" s="236" t="s">
        <v>170</v>
      </c>
    </row>
    <row r="446" s="16" customFormat="1">
      <c r="A446" s="16"/>
      <c r="B446" s="259"/>
      <c r="C446" s="260"/>
      <c r="D446" s="227" t="s">
        <v>180</v>
      </c>
      <c r="E446" s="261" t="s">
        <v>19</v>
      </c>
      <c r="F446" s="262" t="s">
        <v>234</v>
      </c>
      <c r="G446" s="260"/>
      <c r="H446" s="263">
        <v>3854</v>
      </c>
      <c r="I446" s="264"/>
      <c r="J446" s="260"/>
      <c r="K446" s="260"/>
      <c r="L446" s="265"/>
      <c r="M446" s="266"/>
      <c r="N446" s="267"/>
      <c r="O446" s="267"/>
      <c r="P446" s="267"/>
      <c r="Q446" s="267"/>
      <c r="R446" s="267"/>
      <c r="S446" s="267"/>
      <c r="T446" s="268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T446" s="269" t="s">
        <v>180</v>
      </c>
      <c r="AU446" s="269" t="s">
        <v>82</v>
      </c>
      <c r="AV446" s="16" t="s">
        <v>187</v>
      </c>
      <c r="AW446" s="16" t="s">
        <v>33</v>
      </c>
      <c r="AX446" s="16" t="s">
        <v>72</v>
      </c>
      <c r="AY446" s="269" t="s">
        <v>170</v>
      </c>
    </row>
    <row r="447" s="13" customFormat="1">
      <c r="A447" s="13"/>
      <c r="B447" s="225"/>
      <c r="C447" s="226"/>
      <c r="D447" s="227" t="s">
        <v>180</v>
      </c>
      <c r="E447" s="228" t="s">
        <v>19</v>
      </c>
      <c r="F447" s="229" t="s">
        <v>132</v>
      </c>
      <c r="G447" s="226"/>
      <c r="H447" s="230">
        <v>156</v>
      </c>
      <c r="I447" s="231"/>
      <c r="J447" s="226"/>
      <c r="K447" s="226"/>
      <c r="L447" s="232"/>
      <c r="M447" s="233"/>
      <c r="N447" s="234"/>
      <c r="O447" s="234"/>
      <c r="P447" s="234"/>
      <c r="Q447" s="234"/>
      <c r="R447" s="234"/>
      <c r="S447" s="234"/>
      <c r="T447" s="23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6" t="s">
        <v>180</v>
      </c>
      <c r="AU447" s="236" t="s">
        <v>82</v>
      </c>
      <c r="AV447" s="13" t="s">
        <v>82</v>
      </c>
      <c r="AW447" s="13" t="s">
        <v>33</v>
      </c>
      <c r="AX447" s="13" t="s">
        <v>72</v>
      </c>
      <c r="AY447" s="236" t="s">
        <v>170</v>
      </c>
    </row>
    <row r="448" s="13" customFormat="1">
      <c r="A448" s="13"/>
      <c r="B448" s="225"/>
      <c r="C448" s="226"/>
      <c r="D448" s="227" t="s">
        <v>180</v>
      </c>
      <c r="E448" s="228" t="s">
        <v>19</v>
      </c>
      <c r="F448" s="229" t="s">
        <v>136</v>
      </c>
      <c r="G448" s="226"/>
      <c r="H448" s="230">
        <v>212</v>
      </c>
      <c r="I448" s="231"/>
      <c r="J448" s="226"/>
      <c r="K448" s="226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180</v>
      </c>
      <c r="AU448" s="236" t="s">
        <v>82</v>
      </c>
      <c r="AV448" s="13" t="s">
        <v>82</v>
      </c>
      <c r="AW448" s="13" t="s">
        <v>33</v>
      </c>
      <c r="AX448" s="13" t="s">
        <v>72</v>
      </c>
      <c r="AY448" s="236" t="s">
        <v>170</v>
      </c>
    </row>
    <row r="449" s="13" customFormat="1">
      <c r="A449" s="13"/>
      <c r="B449" s="225"/>
      <c r="C449" s="226"/>
      <c r="D449" s="227" t="s">
        <v>180</v>
      </c>
      <c r="E449" s="228" t="s">
        <v>19</v>
      </c>
      <c r="F449" s="229" t="s">
        <v>351</v>
      </c>
      <c r="G449" s="226"/>
      <c r="H449" s="230">
        <v>200</v>
      </c>
      <c r="I449" s="231"/>
      <c r="J449" s="226"/>
      <c r="K449" s="226"/>
      <c r="L449" s="232"/>
      <c r="M449" s="233"/>
      <c r="N449" s="234"/>
      <c r="O449" s="234"/>
      <c r="P449" s="234"/>
      <c r="Q449" s="234"/>
      <c r="R449" s="234"/>
      <c r="S449" s="234"/>
      <c r="T449" s="23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6" t="s">
        <v>180</v>
      </c>
      <c r="AU449" s="236" t="s">
        <v>82</v>
      </c>
      <c r="AV449" s="13" t="s">
        <v>82</v>
      </c>
      <c r="AW449" s="13" t="s">
        <v>33</v>
      </c>
      <c r="AX449" s="13" t="s">
        <v>72</v>
      </c>
      <c r="AY449" s="236" t="s">
        <v>170</v>
      </c>
    </row>
    <row r="450" s="16" customFormat="1">
      <c r="A450" s="16"/>
      <c r="B450" s="259"/>
      <c r="C450" s="260"/>
      <c r="D450" s="227" t="s">
        <v>180</v>
      </c>
      <c r="E450" s="261" t="s">
        <v>19</v>
      </c>
      <c r="F450" s="262" t="s">
        <v>234</v>
      </c>
      <c r="G450" s="260"/>
      <c r="H450" s="263">
        <v>568</v>
      </c>
      <c r="I450" s="264"/>
      <c r="J450" s="260"/>
      <c r="K450" s="260"/>
      <c r="L450" s="265"/>
      <c r="M450" s="266"/>
      <c r="N450" s="267"/>
      <c r="O450" s="267"/>
      <c r="P450" s="267"/>
      <c r="Q450" s="267"/>
      <c r="R450" s="267"/>
      <c r="S450" s="267"/>
      <c r="T450" s="268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69" t="s">
        <v>180</v>
      </c>
      <c r="AU450" s="269" t="s">
        <v>82</v>
      </c>
      <c r="AV450" s="16" t="s">
        <v>187</v>
      </c>
      <c r="AW450" s="16" t="s">
        <v>33</v>
      </c>
      <c r="AX450" s="16" t="s">
        <v>72</v>
      </c>
      <c r="AY450" s="269" t="s">
        <v>170</v>
      </c>
    </row>
    <row r="451" s="14" customFormat="1">
      <c r="A451" s="14"/>
      <c r="B451" s="237"/>
      <c r="C451" s="238"/>
      <c r="D451" s="227" t="s">
        <v>180</v>
      </c>
      <c r="E451" s="239" t="s">
        <v>19</v>
      </c>
      <c r="F451" s="240" t="s">
        <v>186</v>
      </c>
      <c r="G451" s="238"/>
      <c r="H451" s="241">
        <v>4422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7" t="s">
        <v>180</v>
      </c>
      <c r="AU451" s="247" t="s">
        <v>82</v>
      </c>
      <c r="AV451" s="14" t="s">
        <v>176</v>
      </c>
      <c r="AW451" s="14" t="s">
        <v>33</v>
      </c>
      <c r="AX451" s="14" t="s">
        <v>80</v>
      </c>
      <c r="AY451" s="247" t="s">
        <v>170</v>
      </c>
    </row>
    <row r="452" s="2" customFormat="1" ht="16.5" customHeight="1">
      <c r="A452" s="40"/>
      <c r="B452" s="41"/>
      <c r="C452" s="270" t="s">
        <v>620</v>
      </c>
      <c r="D452" s="270" t="s">
        <v>361</v>
      </c>
      <c r="E452" s="271" t="s">
        <v>621</v>
      </c>
      <c r="F452" s="272" t="s">
        <v>622</v>
      </c>
      <c r="G452" s="273" t="s">
        <v>320</v>
      </c>
      <c r="H452" s="274">
        <v>92.861999999999995</v>
      </c>
      <c r="I452" s="275"/>
      <c r="J452" s="276">
        <f>ROUND(I452*H452,2)</f>
        <v>0</v>
      </c>
      <c r="K452" s="272" t="s">
        <v>19</v>
      </c>
      <c r="L452" s="277"/>
      <c r="M452" s="278" t="s">
        <v>19</v>
      </c>
      <c r="N452" s="279" t="s">
        <v>43</v>
      </c>
      <c r="O452" s="86"/>
      <c r="P452" s="216">
        <f>O452*H452</f>
        <v>0</v>
      </c>
      <c r="Q452" s="216">
        <v>1</v>
      </c>
      <c r="R452" s="216">
        <f>Q452*H452</f>
        <v>92.861999999999995</v>
      </c>
      <c r="S452" s="216">
        <v>0</v>
      </c>
      <c r="T452" s="217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8" t="s">
        <v>225</v>
      </c>
      <c r="AT452" s="218" t="s">
        <v>361</v>
      </c>
      <c r="AU452" s="218" t="s">
        <v>82</v>
      </c>
      <c r="AY452" s="19" t="s">
        <v>170</v>
      </c>
      <c r="BE452" s="219">
        <f>IF(N452="základní",J452,0)</f>
        <v>0</v>
      </c>
      <c r="BF452" s="219">
        <f>IF(N452="snížená",J452,0)</f>
        <v>0</v>
      </c>
      <c r="BG452" s="219">
        <f>IF(N452="zákl. přenesená",J452,0)</f>
        <v>0</v>
      </c>
      <c r="BH452" s="219">
        <f>IF(N452="sníž. přenesená",J452,0)</f>
        <v>0</v>
      </c>
      <c r="BI452" s="219">
        <f>IF(N452="nulová",J452,0)</f>
        <v>0</v>
      </c>
      <c r="BJ452" s="19" t="s">
        <v>80</v>
      </c>
      <c r="BK452" s="219">
        <f>ROUND(I452*H452,2)</f>
        <v>0</v>
      </c>
      <c r="BL452" s="19" t="s">
        <v>176</v>
      </c>
      <c r="BM452" s="218" t="s">
        <v>623</v>
      </c>
    </row>
    <row r="453" s="2" customFormat="1">
      <c r="A453" s="40"/>
      <c r="B453" s="41"/>
      <c r="C453" s="42"/>
      <c r="D453" s="227" t="s">
        <v>204</v>
      </c>
      <c r="E453" s="42"/>
      <c r="F453" s="248" t="s">
        <v>624</v>
      </c>
      <c r="G453" s="42"/>
      <c r="H453" s="42"/>
      <c r="I453" s="222"/>
      <c r="J453" s="42"/>
      <c r="K453" s="42"/>
      <c r="L453" s="46"/>
      <c r="M453" s="223"/>
      <c r="N453" s="224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204</v>
      </c>
      <c r="AU453" s="19" t="s">
        <v>82</v>
      </c>
    </row>
    <row r="454" s="13" customFormat="1">
      <c r="A454" s="13"/>
      <c r="B454" s="225"/>
      <c r="C454" s="226"/>
      <c r="D454" s="227" t="s">
        <v>180</v>
      </c>
      <c r="E454" s="228" t="s">
        <v>19</v>
      </c>
      <c r="F454" s="229" t="s">
        <v>625</v>
      </c>
      <c r="G454" s="226"/>
      <c r="H454" s="230">
        <v>92.861999999999995</v>
      </c>
      <c r="I454" s="231"/>
      <c r="J454" s="226"/>
      <c r="K454" s="226"/>
      <c r="L454" s="232"/>
      <c r="M454" s="233"/>
      <c r="N454" s="234"/>
      <c r="O454" s="234"/>
      <c r="P454" s="234"/>
      <c r="Q454" s="234"/>
      <c r="R454" s="234"/>
      <c r="S454" s="234"/>
      <c r="T454" s="23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6" t="s">
        <v>180</v>
      </c>
      <c r="AU454" s="236" t="s">
        <v>82</v>
      </c>
      <c r="AV454" s="13" t="s">
        <v>82</v>
      </c>
      <c r="AW454" s="13" t="s">
        <v>33</v>
      </c>
      <c r="AX454" s="13" t="s">
        <v>72</v>
      </c>
      <c r="AY454" s="236" t="s">
        <v>170</v>
      </c>
    </row>
    <row r="455" s="14" customFormat="1">
      <c r="A455" s="14"/>
      <c r="B455" s="237"/>
      <c r="C455" s="238"/>
      <c r="D455" s="227" t="s">
        <v>180</v>
      </c>
      <c r="E455" s="239" t="s">
        <v>19</v>
      </c>
      <c r="F455" s="240" t="s">
        <v>186</v>
      </c>
      <c r="G455" s="238"/>
      <c r="H455" s="241">
        <v>92.861999999999995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7" t="s">
        <v>180</v>
      </c>
      <c r="AU455" s="247" t="s">
        <v>82</v>
      </c>
      <c r="AV455" s="14" t="s">
        <v>176</v>
      </c>
      <c r="AW455" s="14" t="s">
        <v>33</v>
      </c>
      <c r="AX455" s="14" t="s">
        <v>80</v>
      </c>
      <c r="AY455" s="247" t="s">
        <v>170</v>
      </c>
    </row>
    <row r="456" s="2" customFormat="1" ht="21.75" customHeight="1">
      <c r="A456" s="40"/>
      <c r="B456" s="41"/>
      <c r="C456" s="207" t="s">
        <v>626</v>
      </c>
      <c r="D456" s="207" t="s">
        <v>172</v>
      </c>
      <c r="E456" s="208" t="s">
        <v>627</v>
      </c>
      <c r="F456" s="209" t="s">
        <v>628</v>
      </c>
      <c r="G456" s="210" t="s">
        <v>90</v>
      </c>
      <c r="H456" s="211">
        <v>8010.9200000000001</v>
      </c>
      <c r="I456" s="212"/>
      <c r="J456" s="213">
        <f>ROUND(I456*H456,2)</f>
        <v>0</v>
      </c>
      <c r="K456" s="209" t="s">
        <v>175</v>
      </c>
      <c r="L456" s="46"/>
      <c r="M456" s="214" t="s">
        <v>19</v>
      </c>
      <c r="N456" s="215" t="s">
        <v>43</v>
      </c>
      <c r="O456" s="86"/>
      <c r="P456" s="216">
        <f>O456*H456</f>
        <v>0</v>
      </c>
      <c r="Q456" s="216">
        <v>0.46000000000000002</v>
      </c>
      <c r="R456" s="216">
        <f>Q456*H456</f>
        <v>3685.0232000000001</v>
      </c>
      <c r="S456" s="216">
        <v>0</v>
      </c>
      <c r="T456" s="217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8" t="s">
        <v>176</v>
      </c>
      <c r="AT456" s="218" t="s">
        <v>172</v>
      </c>
      <c r="AU456" s="218" t="s">
        <v>82</v>
      </c>
      <c r="AY456" s="19" t="s">
        <v>170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19" t="s">
        <v>80</v>
      </c>
      <c r="BK456" s="219">
        <f>ROUND(I456*H456,2)</f>
        <v>0</v>
      </c>
      <c r="BL456" s="19" t="s">
        <v>176</v>
      </c>
      <c r="BM456" s="218" t="s">
        <v>629</v>
      </c>
    </row>
    <row r="457" s="2" customFormat="1">
      <c r="A457" s="40"/>
      <c r="B457" s="41"/>
      <c r="C457" s="42"/>
      <c r="D457" s="220" t="s">
        <v>178</v>
      </c>
      <c r="E457" s="42"/>
      <c r="F457" s="221" t="s">
        <v>630</v>
      </c>
      <c r="G457" s="42"/>
      <c r="H457" s="42"/>
      <c r="I457" s="222"/>
      <c r="J457" s="42"/>
      <c r="K457" s="42"/>
      <c r="L457" s="46"/>
      <c r="M457" s="223"/>
      <c r="N457" s="224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178</v>
      </c>
      <c r="AU457" s="19" t="s">
        <v>82</v>
      </c>
    </row>
    <row r="458" s="15" customFormat="1">
      <c r="A458" s="15"/>
      <c r="B458" s="249"/>
      <c r="C458" s="250"/>
      <c r="D458" s="227" t="s">
        <v>180</v>
      </c>
      <c r="E458" s="251" t="s">
        <v>19</v>
      </c>
      <c r="F458" s="252" t="s">
        <v>631</v>
      </c>
      <c r="G458" s="250"/>
      <c r="H458" s="251" t="s">
        <v>19</v>
      </c>
      <c r="I458" s="253"/>
      <c r="J458" s="250"/>
      <c r="K458" s="250"/>
      <c r="L458" s="254"/>
      <c r="M458" s="255"/>
      <c r="N458" s="256"/>
      <c r="O458" s="256"/>
      <c r="P458" s="256"/>
      <c r="Q458" s="256"/>
      <c r="R458" s="256"/>
      <c r="S458" s="256"/>
      <c r="T458" s="257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58" t="s">
        <v>180</v>
      </c>
      <c r="AU458" s="258" t="s">
        <v>82</v>
      </c>
      <c r="AV458" s="15" t="s">
        <v>80</v>
      </c>
      <c r="AW458" s="15" t="s">
        <v>33</v>
      </c>
      <c r="AX458" s="15" t="s">
        <v>72</v>
      </c>
      <c r="AY458" s="258" t="s">
        <v>170</v>
      </c>
    </row>
    <row r="459" s="13" customFormat="1">
      <c r="A459" s="13"/>
      <c r="B459" s="225"/>
      <c r="C459" s="226"/>
      <c r="D459" s="227" t="s">
        <v>180</v>
      </c>
      <c r="E459" s="228" t="s">
        <v>19</v>
      </c>
      <c r="F459" s="229" t="s">
        <v>632</v>
      </c>
      <c r="G459" s="226"/>
      <c r="H459" s="230">
        <v>3735</v>
      </c>
      <c r="I459" s="231"/>
      <c r="J459" s="226"/>
      <c r="K459" s="226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180</v>
      </c>
      <c r="AU459" s="236" t="s">
        <v>82</v>
      </c>
      <c r="AV459" s="13" t="s">
        <v>82</v>
      </c>
      <c r="AW459" s="13" t="s">
        <v>33</v>
      </c>
      <c r="AX459" s="13" t="s">
        <v>72</v>
      </c>
      <c r="AY459" s="236" t="s">
        <v>170</v>
      </c>
    </row>
    <row r="460" s="13" customFormat="1">
      <c r="A460" s="13"/>
      <c r="B460" s="225"/>
      <c r="C460" s="226"/>
      <c r="D460" s="227" t="s">
        <v>180</v>
      </c>
      <c r="E460" s="228" t="s">
        <v>19</v>
      </c>
      <c r="F460" s="229" t="s">
        <v>136</v>
      </c>
      <c r="G460" s="226"/>
      <c r="H460" s="230">
        <v>212</v>
      </c>
      <c r="I460" s="231"/>
      <c r="J460" s="226"/>
      <c r="K460" s="226"/>
      <c r="L460" s="232"/>
      <c r="M460" s="233"/>
      <c r="N460" s="234"/>
      <c r="O460" s="234"/>
      <c r="P460" s="234"/>
      <c r="Q460" s="234"/>
      <c r="R460" s="234"/>
      <c r="S460" s="234"/>
      <c r="T460" s="23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6" t="s">
        <v>180</v>
      </c>
      <c r="AU460" s="236" t="s">
        <v>82</v>
      </c>
      <c r="AV460" s="13" t="s">
        <v>82</v>
      </c>
      <c r="AW460" s="13" t="s">
        <v>33</v>
      </c>
      <c r="AX460" s="13" t="s">
        <v>72</v>
      </c>
      <c r="AY460" s="236" t="s">
        <v>170</v>
      </c>
    </row>
    <row r="461" s="13" customFormat="1">
      <c r="A461" s="13"/>
      <c r="B461" s="225"/>
      <c r="C461" s="226"/>
      <c r="D461" s="227" t="s">
        <v>180</v>
      </c>
      <c r="E461" s="228" t="s">
        <v>19</v>
      </c>
      <c r="F461" s="229" t="s">
        <v>351</v>
      </c>
      <c r="G461" s="226"/>
      <c r="H461" s="230">
        <v>200</v>
      </c>
      <c r="I461" s="231"/>
      <c r="J461" s="226"/>
      <c r="K461" s="226"/>
      <c r="L461" s="232"/>
      <c r="M461" s="233"/>
      <c r="N461" s="234"/>
      <c r="O461" s="234"/>
      <c r="P461" s="234"/>
      <c r="Q461" s="234"/>
      <c r="R461" s="234"/>
      <c r="S461" s="234"/>
      <c r="T461" s="23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6" t="s">
        <v>180</v>
      </c>
      <c r="AU461" s="236" t="s">
        <v>82</v>
      </c>
      <c r="AV461" s="13" t="s">
        <v>82</v>
      </c>
      <c r="AW461" s="13" t="s">
        <v>33</v>
      </c>
      <c r="AX461" s="13" t="s">
        <v>72</v>
      </c>
      <c r="AY461" s="236" t="s">
        <v>170</v>
      </c>
    </row>
    <row r="462" s="13" customFormat="1">
      <c r="A462" s="13"/>
      <c r="B462" s="225"/>
      <c r="C462" s="226"/>
      <c r="D462" s="227" t="s">
        <v>180</v>
      </c>
      <c r="E462" s="228" t="s">
        <v>19</v>
      </c>
      <c r="F462" s="229" t="s">
        <v>132</v>
      </c>
      <c r="G462" s="226"/>
      <c r="H462" s="230">
        <v>156</v>
      </c>
      <c r="I462" s="231"/>
      <c r="J462" s="226"/>
      <c r="K462" s="226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180</v>
      </c>
      <c r="AU462" s="236" t="s">
        <v>82</v>
      </c>
      <c r="AV462" s="13" t="s">
        <v>82</v>
      </c>
      <c r="AW462" s="13" t="s">
        <v>33</v>
      </c>
      <c r="AX462" s="13" t="s">
        <v>72</v>
      </c>
      <c r="AY462" s="236" t="s">
        <v>170</v>
      </c>
    </row>
    <row r="463" s="16" customFormat="1">
      <c r="A463" s="16"/>
      <c r="B463" s="259"/>
      <c r="C463" s="260"/>
      <c r="D463" s="227" t="s">
        <v>180</v>
      </c>
      <c r="E463" s="261" t="s">
        <v>19</v>
      </c>
      <c r="F463" s="262" t="s">
        <v>234</v>
      </c>
      <c r="G463" s="260"/>
      <c r="H463" s="263">
        <v>4303</v>
      </c>
      <c r="I463" s="264"/>
      <c r="J463" s="260"/>
      <c r="K463" s="260"/>
      <c r="L463" s="265"/>
      <c r="M463" s="266"/>
      <c r="N463" s="267"/>
      <c r="O463" s="267"/>
      <c r="P463" s="267"/>
      <c r="Q463" s="267"/>
      <c r="R463" s="267"/>
      <c r="S463" s="267"/>
      <c r="T463" s="268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69" t="s">
        <v>180</v>
      </c>
      <c r="AU463" s="269" t="s">
        <v>82</v>
      </c>
      <c r="AV463" s="16" t="s">
        <v>187</v>
      </c>
      <c r="AW463" s="16" t="s">
        <v>33</v>
      </c>
      <c r="AX463" s="16" t="s">
        <v>72</v>
      </c>
      <c r="AY463" s="269" t="s">
        <v>170</v>
      </c>
    </row>
    <row r="464" s="15" customFormat="1">
      <c r="A464" s="15"/>
      <c r="B464" s="249"/>
      <c r="C464" s="250"/>
      <c r="D464" s="227" t="s">
        <v>180</v>
      </c>
      <c r="E464" s="251" t="s">
        <v>19</v>
      </c>
      <c r="F464" s="252" t="s">
        <v>633</v>
      </c>
      <c r="G464" s="250"/>
      <c r="H464" s="251" t="s">
        <v>19</v>
      </c>
      <c r="I464" s="253"/>
      <c r="J464" s="250"/>
      <c r="K464" s="250"/>
      <c r="L464" s="254"/>
      <c r="M464" s="255"/>
      <c r="N464" s="256"/>
      <c r="O464" s="256"/>
      <c r="P464" s="256"/>
      <c r="Q464" s="256"/>
      <c r="R464" s="256"/>
      <c r="S464" s="256"/>
      <c r="T464" s="257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8" t="s">
        <v>180</v>
      </c>
      <c r="AU464" s="258" t="s">
        <v>82</v>
      </c>
      <c r="AV464" s="15" t="s">
        <v>80</v>
      </c>
      <c r="AW464" s="15" t="s">
        <v>33</v>
      </c>
      <c r="AX464" s="15" t="s">
        <v>72</v>
      </c>
      <c r="AY464" s="258" t="s">
        <v>170</v>
      </c>
    </row>
    <row r="465" s="13" customFormat="1">
      <c r="A465" s="13"/>
      <c r="B465" s="225"/>
      <c r="C465" s="226"/>
      <c r="D465" s="227" t="s">
        <v>180</v>
      </c>
      <c r="E465" s="228" t="s">
        <v>19</v>
      </c>
      <c r="F465" s="229" t="s">
        <v>634</v>
      </c>
      <c r="G465" s="226"/>
      <c r="H465" s="230">
        <v>1771.56</v>
      </c>
      <c r="I465" s="231"/>
      <c r="J465" s="226"/>
      <c r="K465" s="226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180</v>
      </c>
      <c r="AU465" s="236" t="s">
        <v>82</v>
      </c>
      <c r="AV465" s="13" t="s">
        <v>82</v>
      </c>
      <c r="AW465" s="13" t="s">
        <v>33</v>
      </c>
      <c r="AX465" s="13" t="s">
        <v>72</v>
      </c>
      <c r="AY465" s="236" t="s">
        <v>170</v>
      </c>
    </row>
    <row r="466" s="13" customFormat="1">
      <c r="A466" s="13"/>
      <c r="B466" s="225"/>
      <c r="C466" s="226"/>
      <c r="D466" s="227" t="s">
        <v>180</v>
      </c>
      <c r="E466" s="228" t="s">
        <v>19</v>
      </c>
      <c r="F466" s="229" t="s">
        <v>122</v>
      </c>
      <c r="G466" s="226"/>
      <c r="H466" s="230">
        <v>94</v>
      </c>
      <c r="I466" s="231"/>
      <c r="J466" s="226"/>
      <c r="K466" s="226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180</v>
      </c>
      <c r="AU466" s="236" t="s">
        <v>82</v>
      </c>
      <c r="AV466" s="13" t="s">
        <v>82</v>
      </c>
      <c r="AW466" s="13" t="s">
        <v>33</v>
      </c>
      <c r="AX466" s="13" t="s">
        <v>72</v>
      </c>
      <c r="AY466" s="236" t="s">
        <v>170</v>
      </c>
    </row>
    <row r="467" s="13" customFormat="1">
      <c r="A467" s="13"/>
      <c r="B467" s="225"/>
      <c r="C467" s="226"/>
      <c r="D467" s="227" t="s">
        <v>180</v>
      </c>
      <c r="E467" s="228" t="s">
        <v>19</v>
      </c>
      <c r="F467" s="229" t="s">
        <v>352</v>
      </c>
      <c r="G467" s="226"/>
      <c r="H467" s="230">
        <v>55</v>
      </c>
      <c r="I467" s="231"/>
      <c r="J467" s="226"/>
      <c r="K467" s="226"/>
      <c r="L467" s="232"/>
      <c r="M467" s="233"/>
      <c r="N467" s="234"/>
      <c r="O467" s="234"/>
      <c r="P467" s="234"/>
      <c r="Q467" s="234"/>
      <c r="R467" s="234"/>
      <c r="S467" s="234"/>
      <c r="T467" s="23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6" t="s">
        <v>180</v>
      </c>
      <c r="AU467" s="236" t="s">
        <v>82</v>
      </c>
      <c r="AV467" s="13" t="s">
        <v>82</v>
      </c>
      <c r="AW467" s="13" t="s">
        <v>33</v>
      </c>
      <c r="AX467" s="13" t="s">
        <v>72</v>
      </c>
      <c r="AY467" s="236" t="s">
        <v>170</v>
      </c>
    </row>
    <row r="468" s="16" customFormat="1">
      <c r="A468" s="16"/>
      <c r="B468" s="259"/>
      <c r="C468" s="260"/>
      <c r="D468" s="227" t="s">
        <v>180</v>
      </c>
      <c r="E468" s="261" t="s">
        <v>19</v>
      </c>
      <c r="F468" s="262" t="s">
        <v>234</v>
      </c>
      <c r="G468" s="260"/>
      <c r="H468" s="263">
        <v>1920.56</v>
      </c>
      <c r="I468" s="264"/>
      <c r="J468" s="260"/>
      <c r="K468" s="260"/>
      <c r="L468" s="265"/>
      <c r="M468" s="266"/>
      <c r="N468" s="267"/>
      <c r="O468" s="267"/>
      <c r="P468" s="267"/>
      <c r="Q468" s="267"/>
      <c r="R468" s="267"/>
      <c r="S468" s="267"/>
      <c r="T468" s="268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69" t="s">
        <v>180</v>
      </c>
      <c r="AU468" s="269" t="s">
        <v>82</v>
      </c>
      <c r="AV468" s="16" t="s">
        <v>187</v>
      </c>
      <c r="AW468" s="16" t="s">
        <v>33</v>
      </c>
      <c r="AX468" s="16" t="s">
        <v>72</v>
      </c>
      <c r="AY468" s="269" t="s">
        <v>170</v>
      </c>
    </row>
    <row r="469" s="15" customFormat="1">
      <c r="A469" s="15"/>
      <c r="B469" s="249"/>
      <c r="C469" s="250"/>
      <c r="D469" s="227" t="s">
        <v>180</v>
      </c>
      <c r="E469" s="251" t="s">
        <v>19</v>
      </c>
      <c r="F469" s="252" t="s">
        <v>635</v>
      </c>
      <c r="G469" s="250"/>
      <c r="H469" s="251" t="s">
        <v>19</v>
      </c>
      <c r="I469" s="253"/>
      <c r="J469" s="250"/>
      <c r="K469" s="250"/>
      <c r="L469" s="254"/>
      <c r="M469" s="255"/>
      <c r="N469" s="256"/>
      <c r="O469" s="256"/>
      <c r="P469" s="256"/>
      <c r="Q469" s="256"/>
      <c r="R469" s="256"/>
      <c r="S469" s="256"/>
      <c r="T469" s="257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8" t="s">
        <v>180</v>
      </c>
      <c r="AU469" s="258" t="s">
        <v>82</v>
      </c>
      <c r="AV469" s="15" t="s">
        <v>80</v>
      </c>
      <c r="AW469" s="15" t="s">
        <v>33</v>
      </c>
      <c r="AX469" s="15" t="s">
        <v>72</v>
      </c>
      <c r="AY469" s="258" t="s">
        <v>170</v>
      </c>
    </row>
    <row r="470" s="13" customFormat="1">
      <c r="A470" s="13"/>
      <c r="B470" s="225"/>
      <c r="C470" s="226"/>
      <c r="D470" s="227" t="s">
        <v>180</v>
      </c>
      <c r="E470" s="228" t="s">
        <v>19</v>
      </c>
      <c r="F470" s="229" t="s">
        <v>636</v>
      </c>
      <c r="G470" s="226"/>
      <c r="H470" s="230">
        <v>1638.3599999999999</v>
      </c>
      <c r="I470" s="231"/>
      <c r="J470" s="226"/>
      <c r="K470" s="226"/>
      <c r="L470" s="232"/>
      <c r="M470" s="233"/>
      <c r="N470" s="234"/>
      <c r="O470" s="234"/>
      <c r="P470" s="234"/>
      <c r="Q470" s="234"/>
      <c r="R470" s="234"/>
      <c r="S470" s="234"/>
      <c r="T470" s="23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6" t="s">
        <v>180</v>
      </c>
      <c r="AU470" s="236" t="s">
        <v>82</v>
      </c>
      <c r="AV470" s="13" t="s">
        <v>82</v>
      </c>
      <c r="AW470" s="13" t="s">
        <v>33</v>
      </c>
      <c r="AX470" s="13" t="s">
        <v>72</v>
      </c>
      <c r="AY470" s="236" t="s">
        <v>170</v>
      </c>
    </row>
    <row r="471" s="13" customFormat="1">
      <c r="A471" s="13"/>
      <c r="B471" s="225"/>
      <c r="C471" s="226"/>
      <c r="D471" s="227" t="s">
        <v>180</v>
      </c>
      <c r="E471" s="228" t="s">
        <v>19</v>
      </c>
      <c r="F471" s="229" t="s">
        <v>122</v>
      </c>
      <c r="G471" s="226"/>
      <c r="H471" s="230">
        <v>94</v>
      </c>
      <c r="I471" s="231"/>
      <c r="J471" s="226"/>
      <c r="K471" s="226"/>
      <c r="L471" s="232"/>
      <c r="M471" s="233"/>
      <c r="N471" s="234"/>
      <c r="O471" s="234"/>
      <c r="P471" s="234"/>
      <c r="Q471" s="234"/>
      <c r="R471" s="234"/>
      <c r="S471" s="234"/>
      <c r="T471" s="23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6" t="s">
        <v>180</v>
      </c>
      <c r="AU471" s="236" t="s">
        <v>82</v>
      </c>
      <c r="AV471" s="13" t="s">
        <v>82</v>
      </c>
      <c r="AW471" s="13" t="s">
        <v>33</v>
      </c>
      <c r="AX471" s="13" t="s">
        <v>72</v>
      </c>
      <c r="AY471" s="236" t="s">
        <v>170</v>
      </c>
    </row>
    <row r="472" s="13" customFormat="1">
      <c r="A472" s="13"/>
      <c r="B472" s="225"/>
      <c r="C472" s="226"/>
      <c r="D472" s="227" t="s">
        <v>180</v>
      </c>
      <c r="E472" s="228" t="s">
        <v>19</v>
      </c>
      <c r="F472" s="229" t="s">
        <v>352</v>
      </c>
      <c r="G472" s="226"/>
      <c r="H472" s="230">
        <v>55</v>
      </c>
      <c r="I472" s="231"/>
      <c r="J472" s="226"/>
      <c r="K472" s="226"/>
      <c r="L472" s="232"/>
      <c r="M472" s="233"/>
      <c r="N472" s="234"/>
      <c r="O472" s="234"/>
      <c r="P472" s="234"/>
      <c r="Q472" s="234"/>
      <c r="R472" s="234"/>
      <c r="S472" s="234"/>
      <c r="T472" s="23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6" t="s">
        <v>180</v>
      </c>
      <c r="AU472" s="236" t="s">
        <v>82</v>
      </c>
      <c r="AV472" s="13" t="s">
        <v>82</v>
      </c>
      <c r="AW472" s="13" t="s">
        <v>33</v>
      </c>
      <c r="AX472" s="13" t="s">
        <v>72</v>
      </c>
      <c r="AY472" s="236" t="s">
        <v>170</v>
      </c>
    </row>
    <row r="473" s="16" customFormat="1">
      <c r="A473" s="16"/>
      <c r="B473" s="259"/>
      <c r="C473" s="260"/>
      <c r="D473" s="227" t="s">
        <v>180</v>
      </c>
      <c r="E473" s="261" t="s">
        <v>19</v>
      </c>
      <c r="F473" s="262" t="s">
        <v>234</v>
      </c>
      <c r="G473" s="260"/>
      <c r="H473" s="263">
        <v>1787.3599999999999</v>
      </c>
      <c r="I473" s="264"/>
      <c r="J473" s="260"/>
      <c r="K473" s="260"/>
      <c r="L473" s="265"/>
      <c r="M473" s="266"/>
      <c r="N473" s="267"/>
      <c r="O473" s="267"/>
      <c r="P473" s="267"/>
      <c r="Q473" s="267"/>
      <c r="R473" s="267"/>
      <c r="S473" s="267"/>
      <c r="T473" s="268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69" t="s">
        <v>180</v>
      </c>
      <c r="AU473" s="269" t="s">
        <v>82</v>
      </c>
      <c r="AV473" s="16" t="s">
        <v>187</v>
      </c>
      <c r="AW473" s="16" t="s">
        <v>33</v>
      </c>
      <c r="AX473" s="16" t="s">
        <v>72</v>
      </c>
      <c r="AY473" s="269" t="s">
        <v>170</v>
      </c>
    </row>
    <row r="474" s="14" customFormat="1">
      <c r="A474" s="14"/>
      <c r="B474" s="237"/>
      <c r="C474" s="238"/>
      <c r="D474" s="227" t="s">
        <v>180</v>
      </c>
      <c r="E474" s="239" t="s">
        <v>19</v>
      </c>
      <c r="F474" s="240" t="s">
        <v>186</v>
      </c>
      <c r="G474" s="238"/>
      <c r="H474" s="241">
        <v>8010.9200000000001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7" t="s">
        <v>180</v>
      </c>
      <c r="AU474" s="247" t="s">
        <v>82</v>
      </c>
      <c r="AV474" s="14" t="s">
        <v>176</v>
      </c>
      <c r="AW474" s="14" t="s">
        <v>33</v>
      </c>
      <c r="AX474" s="14" t="s">
        <v>80</v>
      </c>
      <c r="AY474" s="247" t="s">
        <v>170</v>
      </c>
    </row>
    <row r="475" s="2" customFormat="1" ht="24.15" customHeight="1">
      <c r="A475" s="40"/>
      <c r="B475" s="41"/>
      <c r="C475" s="207" t="s">
        <v>637</v>
      </c>
      <c r="D475" s="207" t="s">
        <v>172</v>
      </c>
      <c r="E475" s="208" t="s">
        <v>638</v>
      </c>
      <c r="F475" s="209" t="s">
        <v>639</v>
      </c>
      <c r="G475" s="210" t="s">
        <v>90</v>
      </c>
      <c r="H475" s="211">
        <v>4012.5</v>
      </c>
      <c r="I475" s="212"/>
      <c r="J475" s="213">
        <f>ROUND(I475*H475,2)</f>
        <v>0</v>
      </c>
      <c r="K475" s="209" t="s">
        <v>175</v>
      </c>
      <c r="L475" s="46"/>
      <c r="M475" s="214" t="s">
        <v>19</v>
      </c>
      <c r="N475" s="215" t="s">
        <v>43</v>
      </c>
      <c r="O475" s="86"/>
      <c r="P475" s="216">
        <f>O475*H475</f>
        <v>0</v>
      </c>
      <c r="Q475" s="216">
        <v>0.37190000000000001</v>
      </c>
      <c r="R475" s="216">
        <f>Q475*H475</f>
        <v>1492.24875</v>
      </c>
      <c r="S475" s="216">
        <v>0</v>
      </c>
      <c r="T475" s="217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8" t="s">
        <v>176</v>
      </c>
      <c r="AT475" s="218" t="s">
        <v>172</v>
      </c>
      <c r="AU475" s="218" t="s">
        <v>82</v>
      </c>
      <c r="AY475" s="19" t="s">
        <v>170</v>
      </c>
      <c r="BE475" s="219">
        <f>IF(N475="základní",J475,0)</f>
        <v>0</v>
      </c>
      <c r="BF475" s="219">
        <f>IF(N475="snížená",J475,0)</f>
        <v>0</v>
      </c>
      <c r="BG475" s="219">
        <f>IF(N475="zákl. přenesená",J475,0)</f>
        <v>0</v>
      </c>
      <c r="BH475" s="219">
        <f>IF(N475="sníž. přenesená",J475,0)</f>
        <v>0</v>
      </c>
      <c r="BI475" s="219">
        <f>IF(N475="nulová",J475,0)</f>
        <v>0</v>
      </c>
      <c r="BJ475" s="19" t="s">
        <v>80</v>
      </c>
      <c r="BK475" s="219">
        <f>ROUND(I475*H475,2)</f>
        <v>0</v>
      </c>
      <c r="BL475" s="19" t="s">
        <v>176</v>
      </c>
      <c r="BM475" s="218" t="s">
        <v>640</v>
      </c>
    </row>
    <row r="476" s="2" customFormat="1">
      <c r="A476" s="40"/>
      <c r="B476" s="41"/>
      <c r="C476" s="42"/>
      <c r="D476" s="220" t="s">
        <v>178</v>
      </c>
      <c r="E476" s="42"/>
      <c r="F476" s="221" t="s">
        <v>641</v>
      </c>
      <c r="G476" s="42"/>
      <c r="H476" s="42"/>
      <c r="I476" s="222"/>
      <c r="J476" s="42"/>
      <c r="K476" s="42"/>
      <c r="L476" s="46"/>
      <c r="M476" s="223"/>
      <c r="N476" s="224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178</v>
      </c>
      <c r="AU476" s="19" t="s">
        <v>82</v>
      </c>
    </row>
    <row r="477" s="2" customFormat="1">
      <c r="A477" s="40"/>
      <c r="B477" s="41"/>
      <c r="C477" s="42"/>
      <c r="D477" s="227" t="s">
        <v>204</v>
      </c>
      <c r="E477" s="42"/>
      <c r="F477" s="248" t="s">
        <v>642</v>
      </c>
      <c r="G477" s="42"/>
      <c r="H477" s="42"/>
      <c r="I477" s="222"/>
      <c r="J477" s="42"/>
      <c r="K477" s="42"/>
      <c r="L477" s="46"/>
      <c r="M477" s="223"/>
      <c r="N477" s="224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204</v>
      </c>
      <c r="AU477" s="19" t="s">
        <v>82</v>
      </c>
    </row>
    <row r="478" s="13" customFormat="1">
      <c r="A478" s="13"/>
      <c r="B478" s="225"/>
      <c r="C478" s="226"/>
      <c r="D478" s="227" t="s">
        <v>180</v>
      </c>
      <c r="E478" s="228" t="s">
        <v>19</v>
      </c>
      <c r="F478" s="229" t="s">
        <v>643</v>
      </c>
      <c r="G478" s="226"/>
      <c r="H478" s="230">
        <v>3444.5</v>
      </c>
      <c r="I478" s="231"/>
      <c r="J478" s="226"/>
      <c r="K478" s="226"/>
      <c r="L478" s="232"/>
      <c r="M478" s="233"/>
      <c r="N478" s="234"/>
      <c r="O478" s="234"/>
      <c r="P478" s="234"/>
      <c r="Q478" s="234"/>
      <c r="R478" s="234"/>
      <c r="S478" s="234"/>
      <c r="T478" s="23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6" t="s">
        <v>180</v>
      </c>
      <c r="AU478" s="236" t="s">
        <v>82</v>
      </c>
      <c r="AV478" s="13" t="s">
        <v>82</v>
      </c>
      <c r="AW478" s="13" t="s">
        <v>33</v>
      </c>
      <c r="AX478" s="13" t="s">
        <v>72</v>
      </c>
      <c r="AY478" s="236" t="s">
        <v>170</v>
      </c>
    </row>
    <row r="479" s="16" customFormat="1">
      <c r="A479" s="16"/>
      <c r="B479" s="259"/>
      <c r="C479" s="260"/>
      <c r="D479" s="227" t="s">
        <v>180</v>
      </c>
      <c r="E479" s="261" t="s">
        <v>19</v>
      </c>
      <c r="F479" s="262" t="s">
        <v>234</v>
      </c>
      <c r="G479" s="260"/>
      <c r="H479" s="263">
        <v>3444.5</v>
      </c>
      <c r="I479" s="264"/>
      <c r="J479" s="260"/>
      <c r="K479" s="260"/>
      <c r="L479" s="265"/>
      <c r="M479" s="266"/>
      <c r="N479" s="267"/>
      <c r="O479" s="267"/>
      <c r="P479" s="267"/>
      <c r="Q479" s="267"/>
      <c r="R479" s="267"/>
      <c r="S479" s="267"/>
      <c r="T479" s="268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T479" s="269" t="s">
        <v>180</v>
      </c>
      <c r="AU479" s="269" t="s">
        <v>82</v>
      </c>
      <c r="AV479" s="16" t="s">
        <v>187</v>
      </c>
      <c r="AW479" s="16" t="s">
        <v>33</v>
      </c>
      <c r="AX479" s="16" t="s">
        <v>72</v>
      </c>
      <c r="AY479" s="269" t="s">
        <v>170</v>
      </c>
    </row>
    <row r="480" s="13" customFormat="1">
      <c r="A480" s="13"/>
      <c r="B480" s="225"/>
      <c r="C480" s="226"/>
      <c r="D480" s="227" t="s">
        <v>180</v>
      </c>
      <c r="E480" s="228" t="s">
        <v>19</v>
      </c>
      <c r="F480" s="229" t="s">
        <v>644</v>
      </c>
      <c r="G480" s="226"/>
      <c r="H480" s="230">
        <v>40</v>
      </c>
      <c r="I480" s="231"/>
      <c r="J480" s="226"/>
      <c r="K480" s="226"/>
      <c r="L480" s="232"/>
      <c r="M480" s="233"/>
      <c r="N480" s="234"/>
      <c r="O480" s="234"/>
      <c r="P480" s="234"/>
      <c r="Q480" s="234"/>
      <c r="R480" s="234"/>
      <c r="S480" s="234"/>
      <c r="T480" s="23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6" t="s">
        <v>180</v>
      </c>
      <c r="AU480" s="236" t="s">
        <v>82</v>
      </c>
      <c r="AV480" s="13" t="s">
        <v>82</v>
      </c>
      <c r="AW480" s="13" t="s">
        <v>33</v>
      </c>
      <c r="AX480" s="13" t="s">
        <v>72</v>
      </c>
      <c r="AY480" s="236" t="s">
        <v>170</v>
      </c>
    </row>
    <row r="481" s="13" customFormat="1">
      <c r="A481" s="13"/>
      <c r="B481" s="225"/>
      <c r="C481" s="226"/>
      <c r="D481" s="227" t="s">
        <v>180</v>
      </c>
      <c r="E481" s="228" t="s">
        <v>19</v>
      </c>
      <c r="F481" s="229" t="s">
        <v>645</v>
      </c>
      <c r="G481" s="226"/>
      <c r="H481" s="230">
        <v>28</v>
      </c>
      <c r="I481" s="231"/>
      <c r="J481" s="226"/>
      <c r="K481" s="226"/>
      <c r="L481" s="232"/>
      <c r="M481" s="233"/>
      <c r="N481" s="234"/>
      <c r="O481" s="234"/>
      <c r="P481" s="234"/>
      <c r="Q481" s="234"/>
      <c r="R481" s="234"/>
      <c r="S481" s="234"/>
      <c r="T481" s="23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6" t="s">
        <v>180</v>
      </c>
      <c r="AU481" s="236" t="s">
        <v>82</v>
      </c>
      <c r="AV481" s="13" t="s">
        <v>82</v>
      </c>
      <c r="AW481" s="13" t="s">
        <v>33</v>
      </c>
      <c r="AX481" s="13" t="s">
        <v>72</v>
      </c>
      <c r="AY481" s="236" t="s">
        <v>170</v>
      </c>
    </row>
    <row r="482" s="13" customFormat="1">
      <c r="A482" s="13"/>
      <c r="B482" s="225"/>
      <c r="C482" s="226"/>
      <c r="D482" s="227" t="s">
        <v>180</v>
      </c>
      <c r="E482" s="228" t="s">
        <v>19</v>
      </c>
      <c r="F482" s="229" t="s">
        <v>646</v>
      </c>
      <c r="G482" s="226"/>
      <c r="H482" s="230">
        <v>48</v>
      </c>
      <c r="I482" s="231"/>
      <c r="J482" s="226"/>
      <c r="K482" s="226"/>
      <c r="L482" s="232"/>
      <c r="M482" s="233"/>
      <c r="N482" s="234"/>
      <c r="O482" s="234"/>
      <c r="P482" s="234"/>
      <c r="Q482" s="234"/>
      <c r="R482" s="234"/>
      <c r="S482" s="234"/>
      <c r="T482" s="23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6" t="s">
        <v>180</v>
      </c>
      <c r="AU482" s="236" t="s">
        <v>82</v>
      </c>
      <c r="AV482" s="13" t="s">
        <v>82</v>
      </c>
      <c r="AW482" s="13" t="s">
        <v>33</v>
      </c>
      <c r="AX482" s="13" t="s">
        <v>72</v>
      </c>
      <c r="AY482" s="236" t="s">
        <v>170</v>
      </c>
    </row>
    <row r="483" s="13" customFormat="1">
      <c r="A483" s="13"/>
      <c r="B483" s="225"/>
      <c r="C483" s="226"/>
      <c r="D483" s="227" t="s">
        <v>180</v>
      </c>
      <c r="E483" s="228" t="s">
        <v>19</v>
      </c>
      <c r="F483" s="229" t="s">
        <v>647</v>
      </c>
      <c r="G483" s="226"/>
      <c r="H483" s="230">
        <v>32</v>
      </c>
      <c r="I483" s="231"/>
      <c r="J483" s="226"/>
      <c r="K483" s="226"/>
      <c r="L483" s="232"/>
      <c r="M483" s="233"/>
      <c r="N483" s="234"/>
      <c r="O483" s="234"/>
      <c r="P483" s="234"/>
      <c r="Q483" s="234"/>
      <c r="R483" s="234"/>
      <c r="S483" s="234"/>
      <c r="T483" s="23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6" t="s">
        <v>180</v>
      </c>
      <c r="AU483" s="236" t="s">
        <v>82</v>
      </c>
      <c r="AV483" s="13" t="s">
        <v>82</v>
      </c>
      <c r="AW483" s="13" t="s">
        <v>33</v>
      </c>
      <c r="AX483" s="13" t="s">
        <v>72</v>
      </c>
      <c r="AY483" s="236" t="s">
        <v>170</v>
      </c>
    </row>
    <row r="484" s="13" customFormat="1">
      <c r="A484" s="13"/>
      <c r="B484" s="225"/>
      <c r="C484" s="226"/>
      <c r="D484" s="227" t="s">
        <v>180</v>
      </c>
      <c r="E484" s="228" t="s">
        <v>19</v>
      </c>
      <c r="F484" s="229" t="s">
        <v>648</v>
      </c>
      <c r="G484" s="226"/>
      <c r="H484" s="230">
        <v>28</v>
      </c>
      <c r="I484" s="231"/>
      <c r="J484" s="226"/>
      <c r="K484" s="226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180</v>
      </c>
      <c r="AU484" s="236" t="s">
        <v>82</v>
      </c>
      <c r="AV484" s="13" t="s">
        <v>82</v>
      </c>
      <c r="AW484" s="13" t="s">
        <v>33</v>
      </c>
      <c r="AX484" s="13" t="s">
        <v>72</v>
      </c>
      <c r="AY484" s="236" t="s">
        <v>170</v>
      </c>
    </row>
    <row r="485" s="13" customFormat="1">
      <c r="A485" s="13"/>
      <c r="B485" s="225"/>
      <c r="C485" s="226"/>
      <c r="D485" s="227" t="s">
        <v>180</v>
      </c>
      <c r="E485" s="228" t="s">
        <v>19</v>
      </c>
      <c r="F485" s="229" t="s">
        <v>649</v>
      </c>
      <c r="G485" s="226"/>
      <c r="H485" s="230">
        <v>36</v>
      </c>
      <c r="I485" s="231"/>
      <c r="J485" s="226"/>
      <c r="K485" s="226"/>
      <c r="L485" s="232"/>
      <c r="M485" s="233"/>
      <c r="N485" s="234"/>
      <c r="O485" s="234"/>
      <c r="P485" s="234"/>
      <c r="Q485" s="234"/>
      <c r="R485" s="234"/>
      <c r="S485" s="234"/>
      <c r="T485" s="23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6" t="s">
        <v>180</v>
      </c>
      <c r="AU485" s="236" t="s">
        <v>82</v>
      </c>
      <c r="AV485" s="13" t="s">
        <v>82</v>
      </c>
      <c r="AW485" s="13" t="s">
        <v>33</v>
      </c>
      <c r="AX485" s="13" t="s">
        <v>72</v>
      </c>
      <c r="AY485" s="236" t="s">
        <v>170</v>
      </c>
    </row>
    <row r="486" s="16" customFormat="1">
      <c r="A486" s="16"/>
      <c r="B486" s="259"/>
      <c r="C486" s="260"/>
      <c r="D486" s="227" t="s">
        <v>180</v>
      </c>
      <c r="E486" s="261" t="s">
        <v>136</v>
      </c>
      <c r="F486" s="262" t="s">
        <v>234</v>
      </c>
      <c r="G486" s="260"/>
      <c r="H486" s="263">
        <v>212</v>
      </c>
      <c r="I486" s="264"/>
      <c r="J486" s="260"/>
      <c r="K486" s="260"/>
      <c r="L486" s="265"/>
      <c r="M486" s="266"/>
      <c r="N486" s="267"/>
      <c r="O486" s="267"/>
      <c r="P486" s="267"/>
      <c r="Q486" s="267"/>
      <c r="R486" s="267"/>
      <c r="S486" s="267"/>
      <c r="T486" s="268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69" t="s">
        <v>180</v>
      </c>
      <c r="AU486" s="269" t="s">
        <v>82</v>
      </c>
      <c r="AV486" s="16" t="s">
        <v>187</v>
      </c>
      <c r="AW486" s="16" t="s">
        <v>33</v>
      </c>
      <c r="AX486" s="16" t="s">
        <v>72</v>
      </c>
      <c r="AY486" s="269" t="s">
        <v>170</v>
      </c>
    </row>
    <row r="487" s="15" customFormat="1">
      <c r="A487" s="15"/>
      <c r="B487" s="249"/>
      <c r="C487" s="250"/>
      <c r="D487" s="227" t="s">
        <v>180</v>
      </c>
      <c r="E487" s="251" t="s">
        <v>19</v>
      </c>
      <c r="F487" s="252" t="s">
        <v>650</v>
      </c>
      <c r="G487" s="250"/>
      <c r="H487" s="251" t="s">
        <v>19</v>
      </c>
      <c r="I487" s="253"/>
      <c r="J487" s="250"/>
      <c r="K487" s="250"/>
      <c r="L487" s="254"/>
      <c r="M487" s="255"/>
      <c r="N487" s="256"/>
      <c r="O487" s="256"/>
      <c r="P487" s="256"/>
      <c r="Q487" s="256"/>
      <c r="R487" s="256"/>
      <c r="S487" s="256"/>
      <c r="T487" s="257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58" t="s">
        <v>180</v>
      </c>
      <c r="AU487" s="258" t="s">
        <v>82</v>
      </c>
      <c r="AV487" s="15" t="s">
        <v>80</v>
      </c>
      <c r="AW487" s="15" t="s">
        <v>33</v>
      </c>
      <c r="AX487" s="15" t="s">
        <v>72</v>
      </c>
      <c r="AY487" s="258" t="s">
        <v>170</v>
      </c>
    </row>
    <row r="488" s="13" customFormat="1">
      <c r="A488" s="13"/>
      <c r="B488" s="225"/>
      <c r="C488" s="226"/>
      <c r="D488" s="227" t="s">
        <v>180</v>
      </c>
      <c r="E488" s="228" t="s">
        <v>19</v>
      </c>
      <c r="F488" s="229" t="s">
        <v>651</v>
      </c>
      <c r="G488" s="226"/>
      <c r="H488" s="230">
        <v>52</v>
      </c>
      <c r="I488" s="231"/>
      <c r="J488" s="226"/>
      <c r="K488" s="226"/>
      <c r="L488" s="232"/>
      <c r="M488" s="233"/>
      <c r="N488" s="234"/>
      <c r="O488" s="234"/>
      <c r="P488" s="234"/>
      <c r="Q488" s="234"/>
      <c r="R488" s="234"/>
      <c r="S488" s="234"/>
      <c r="T488" s="23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6" t="s">
        <v>180</v>
      </c>
      <c r="AU488" s="236" t="s">
        <v>82</v>
      </c>
      <c r="AV488" s="13" t="s">
        <v>82</v>
      </c>
      <c r="AW488" s="13" t="s">
        <v>33</v>
      </c>
      <c r="AX488" s="13" t="s">
        <v>72</v>
      </c>
      <c r="AY488" s="236" t="s">
        <v>170</v>
      </c>
    </row>
    <row r="489" s="13" customFormat="1">
      <c r="A489" s="13"/>
      <c r="B489" s="225"/>
      <c r="C489" s="226"/>
      <c r="D489" s="227" t="s">
        <v>180</v>
      </c>
      <c r="E489" s="228" t="s">
        <v>19</v>
      </c>
      <c r="F489" s="229" t="s">
        <v>652</v>
      </c>
      <c r="G489" s="226"/>
      <c r="H489" s="230">
        <v>52</v>
      </c>
      <c r="I489" s="231"/>
      <c r="J489" s="226"/>
      <c r="K489" s="226"/>
      <c r="L489" s="232"/>
      <c r="M489" s="233"/>
      <c r="N489" s="234"/>
      <c r="O489" s="234"/>
      <c r="P489" s="234"/>
      <c r="Q489" s="234"/>
      <c r="R489" s="234"/>
      <c r="S489" s="234"/>
      <c r="T489" s="23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6" t="s">
        <v>180</v>
      </c>
      <c r="AU489" s="236" t="s">
        <v>82</v>
      </c>
      <c r="AV489" s="13" t="s">
        <v>82</v>
      </c>
      <c r="AW489" s="13" t="s">
        <v>33</v>
      </c>
      <c r="AX489" s="13" t="s">
        <v>72</v>
      </c>
      <c r="AY489" s="236" t="s">
        <v>170</v>
      </c>
    </row>
    <row r="490" s="13" customFormat="1">
      <c r="A490" s="13"/>
      <c r="B490" s="225"/>
      <c r="C490" s="226"/>
      <c r="D490" s="227" t="s">
        <v>180</v>
      </c>
      <c r="E490" s="228" t="s">
        <v>19</v>
      </c>
      <c r="F490" s="229" t="s">
        <v>653</v>
      </c>
      <c r="G490" s="226"/>
      <c r="H490" s="230">
        <v>52</v>
      </c>
      <c r="I490" s="231"/>
      <c r="J490" s="226"/>
      <c r="K490" s="226"/>
      <c r="L490" s="232"/>
      <c r="M490" s="233"/>
      <c r="N490" s="234"/>
      <c r="O490" s="234"/>
      <c r="P490" s="234"/>
      <c r="Q490" s="234"/>
      <c r="R490" s="234"/>
      <c r="S490" s="234"/>
      <c r="T490" s="23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6" t="s">
        <v>180</v>
      </c>
      <c r="AU490" s="236" t="s">
        <v>82</v>
      </c>
      <c r="AV490" s="13" t="s">
        <v>82</v>
      </c>
      <c r="AW490" s="13" t="s">
        <v>33</v>
      </c>
      <c r="AX490" s="13" t="s">
        <v>72</v>
      </c>
      <c r="AY490" s="236" t="s">
        <v>170</v>
      </c>
    </row>
    <row r="491" s="16" customFormat="1">
      <c r="A491" s="16"/>
      <c r="B491" s="259"/>
      <c r="C491" s="260"/>
      <c r="D491" s="227" t="s">
        <v>180</v>
      </c>
      <c r="E491" s="261" t="s">
        <v>132</v>
      </c>
      <c r="F491" s="262" t="s">
        <v>234</v>
      </c>
      <c r="G491" s="260"/>
      <c r="H491" s="263">
        <v>156</v>
      </c>
      <c r="I491" s="264"/>
      <c r="J491" s="260"/>
      <c r="K491" s="260"/>
      <c r="L491" s="265"/>
      <c r="M491" s="266"/>
      <c r="N491" s="267"/>
      <c r="O491" s="267"/>
      <c r="P491" s="267"/>
      <c r="Q491" s="267"/>
      <c r="R491" s="267"/>
      <c r="S491" s="267"/>
      <c r="T491" s="268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T491" s="269" t="s">
        <v>180</v>
      </c>
      <c r="AU491" s="269" t="s">
        <v>82</v>
      </c>
      <c r="AV491" s="16" t="s">
        <v>187</v>
      </c>
      <c r="AW491" s="16" t="s">
        <v>33</v>
      </c>
      <c r="AX491" s="16" t="s">
        <v>72</v>
      </c>
      <c r="AY491" s="269" t="s">
        <v>170</v>
      </c>
    </row>
    <row r="492" s="13" customFormat="1">
      <c r="A492" s="13"/>
      <c r="B492" s="225"/>
      <c r="C492" s="226"/>
      <c r="D492" s="227" t="s">
        <v>180</v>
      </c>
      <c r="E492" s="228" t="s">
        <v>19</v>
      </c>
      <c r="F492" s="229" t="s">
        <v>351</v>
      </c>
      <c r="G492" s="226"/>
      <c r="H492" s="230">
        <v>200</v>
      </c>
      <c r="I492" s="231"/>
      <c r="J492" s="226"/>
      <c r="K492" s="226"/>
      <c r="L492" s="232"/>
      <c r="M492" s="233"/>
      <c r="N492" s="234"/>
      <c r="O492" s="234"/>
      <c r="P492" s="234"/>
      <c r="Q492" s="234"/>
      <c r="R492" s="234"/>
      <c r="S492" s="234"/>
      <c r="T492" s="23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6" t="s">
        <v>180</v>
      </c>
      <c r="AU492" s="236" t="s">
        <v>82</v>
      </c>
      <c r="AV492" s="13" t="s">
        <v>82</v>
      </c>
      <c r="AW492" s="13" t="s">
        <v>33</v>
      </c>
      <c r="AX492" s="13" t="s">
        <v>72</v>
      </c>
      <c r="AY492" s="236" t="s">
        <v>170</v>
      </c>
    </row>
    <row r="493" s="14" customFormat="1">
      <c r="A493" s="14"/>
      <c r="B493" s="237"/>
      <c r="C493" s="238"/>
      <c r="D493" s="227" t="s">
        <v>180</v>
      </c>
      <c r="E493" s="239" t="s">
        <v>138</v>
      </c>
      <c r="F493" s="240" t="s">
        <v>186</v>
      </c>
      <c r="G493" s="238"/>
      <c r="H493" s="241">
        <v>4012.5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7" t="s">
        <v>180</v>
      </c>
      <c r="AU493" s="247" t="s">
        <v>82</v>
      </c>
      <c r="AV493" s="14" t="s">
        <v>176</v>
      </c>
      <c r="AW493" s="14" t="s">
        <v>33</v>
      </c>
      <c r="AX493" s="14" t="s">
        <v>80</v>
      </c>
      <c r="AY493" s="247" t="s">
        <v>170</v>
      </c>
    </row>
    <row r="494" s="2" customFormat="1" ht="24.15" customHeight="1">
      <c r="A494" s="40"/>
      <c r="B494" s="41"/>
      <c r="C494" s="207" t="s">
        <v>654</v>
      </c>
      <c r="D494" s="207" t="s">
        <v>172</v>
      </c>
      <c r="E494" s="208" t="s">
        <v>655</v>
      </c>
      <c r="F494" s="209" t="s">
        <v>656</v>
      </c>
      <c r="G494" s="210" t="s">
        <v>90</v>
      </c>
      <c r="H494" s="211">
        <v>1564.4500000000001</v>
      </c>
      <c r="I494" s="212"/>
      <c r="J494" s="213">
        <f>ROUND(I494*H494,2)</f>
        <v>0</v>
      </c>
      <c r="K494" s="209" t="s">
        <v>175</v>
      </c>
      <c r="L494" s="46"/>
      <c r="M494" s="214" t="s">
        <v>19</v>
      </c>
      <c r="N494" s="215" t="s">
        <v>43</v>
      </c>
      <c r="O494" s="86"/>
      <c r="P494" s="216">
        <f>O494*H494</f>
        <v>0</v>
      </c>
      <c r="Q494" s="216">
        <v>0.18462999999999999</v>
      </c>
      <c r="R494" s="216">
        <f>Q494*H494</f>
        <v>288.8444035</v>
      </c>
      <c r="S494" s="216">
        <v>0</v>
      </c>
      <c r="T494" s="217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8" t="s">
        <v>176</v>
      </c>
      <c r="AT494" s="218" t="s">
        <v>172</v>
      </c>
      <c r="AU494" s="218" t="s">
        <v>82</v>
      </c>
      <c r="AY494" s="19" t="s">
        <v>170</v>
      </c>
      <c r="BE494" s="219">
        <f>IF(N494="základní",J494,0)</f>
        <v>0</v>
      </c>
      <c r="BF494" s="219">
        <f>IF(N494="snížená",J494,0)</f>
        <v>0</v>
      </c>
      <c r="BG494" s="219">
        <f>IF(N494="zákl. přenesená",J494,0)</f>
        <v>0</v>
      </c>
      <c r="BH494" s="219">
        <f>IF(N494="sníž. přenesená",J494,0)</f>
        <v>0</v>
      </c>
      <c r="BI494" s="219">
        <f>IF(N494="nulová",J494,0)</f>
        <v>0</v>
      </c>
      <c r="BJ494" s="19" t="s">
        <v>80</v>
      </c>
      <c r="BK494" s="219">
        <f>ROUND(I494*H494,2)</f>
        <v>0</v>
      </c>
      <c r="BL494" s="19" t="s">
        <v>176</v>
      </c>
      <c r="BM494" s="218" t="s">
        <v>657</v>
      </c>
    </row>
    <row r="495" s="2" customFormat="1">
      <c r="A495" s="40"/>
      <c r="B495" s="41"/>
      <c r="C495" s="42"/>
      <c r="D495" s="220" t="s">
        <v>178</v>
      </c>
      <c r="E495" s="42"/>
      <c r="F495" s="221" t="s">
        <v>658</v>
      </c>
      <c r="G495" s="42"/>
      <c r="H495" s="42"/>
      <c r="I495" s="222"/>
      <c r="J495" s="42"/>
      <c r="K495" s="42"/>
      <c r="L495" s="46"/>
      <c r="M495" s="223"/>
      <c r="N495" s="224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178</v>
      </c>
      <c r="AU495" s="19" t="s">
        <v>82</v>
      </c>
    </row>
    <row r="496" s="13" customFormat="1">
      <c r="A496" s="13"/>
      <c r="B496" s="225"/>
      <c r="C496" s="226"/>
      <c r="D496" s="227" t="s">
        <v>180</v>
      </c>
      <c r="E496" s="228" t="s">
        <v>19</v>
      </c>
      <c r="F496" s="229" t="s">
        <v>659</v>
      </c>
      <c r="G496" s="226"/>
      <c r="H496" s="230">
        <v>1215.4500000000001</v>
      </c>
      <c r="I496" s="231"/>
      <c r="J496" s="226"/>
      <c r="K496" s="226"/>
      <c r="L496" s="232"/>
      <c r="M496" s="233"/>
      <c r="N496" s="234"/>
      <c r="O496" s="234"/>
      <c r="P496" s="234"/>
      <c r="Q496" s="234"/>
      <c r="R496" s="234"/>
      <c r="S496" s="234"/>
      <c r="T496" s="23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6" t="s">
        <v>180</v>
      </c>
      <c r="AU496" s="236" t="s">
        <v>82</v>
      </c>
      <c r="AV496" s="13" t="s">
        <v>82</v>
      </c>
      <c r="AW496" s="13" t="s">
        <v>33</v>
      </c>
      <c r="AX496" s="13" t="s">
        <v>72</v>
      </c>
      <c r="AY496" s="236" t="s">
        <v>170</v>
      </c>
    </row>
    <row r="497" s="13" customFormat="1">
      <c r="A497" s="13"/>
      <c r="B497" s="225"/>
      <c r="C497" s="226"/>
      <c r="D497" s="227" t="s">
        <v>180</v>
      </c>
      <c r="E497" s="228" t="s">
        <v>19</v>
      </c>
      <c r="F497" s="229" t="s">
        <v>122</v>
      </c>
      <c r="G497" s="226"/>
      <c r="H497" s="230">
        <v>94</v>
      </c>
      <c r="I497" s="231"/>
      <c r="J497" s="226"/>
      <c r="K497" s="226"/>
      <c r="L497" s="232"/>
      <c r="M497" s="233"/>
      <c r="N497" s="234"/>
      <c r="O497" s="234"/>
      <c r="P497" s="234"/>
      <c r="Q497" s="234"/>
      <c r="R497" s="234"/>
      <c r="S497" s="234"/>
      <c r="T497" s="23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6" t="s">
        <v>180</v>
      </c>
      <c r="AU497" s="236" t="s">
        <v>82</v>
      </c>
      <c r="AV497" s="13" t="s">
        <v>82</v>
      </c>
      <c r="AW497" s="13" t="s">
        <v>33</v>
      </c>
      <c r="AX497" s="13" t="s">
        <v>72</v>
      </c>
      <c r="AY497" s="236" t="s">
        <v>170</v>
      </c>
    </row>
    <row r="498" s="13" customFormat="1">
      <c r="A498" s="13"/>
      <c r="B498" s="225"/>
      <c r="C498" s="226"/>
      <c r="D498" s="227" t="s">
        <v>180</v>
      </c>
      <c r="E498" s="228" t="s">
        <v>19</v>
      </c>
      <c r="F498" s="229" t="s">
        <v>351</v>
      </c>
      <c r="G498" s="226"/>
      <c r="H498" s="230">
        <v>200</v>
      </c>
      <c r="I498" s="231"/>
      <c r="J498" s="226"/>
      <c r="K498" s="226"/>
      <c r="L498" s="232"/>
      <c r="M498" s="233"/>
      <c r="N498" s="234"/>
      <c r="O498" s="234"/>
      <c r="P498" s="234"/>
      <c r="Q498" s="234"/>
      <c r="R498" s="234"/>
      <c r="S498" s="234"/>
      <c r="T498" s="23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6" t="s">
        <v>180</v>
      </c>
      <c r="AU498" s="236" t="s">
        <v>82</v>
      </c>
      <c r="AV498" s="13" t="s">
        <v>82</v>
      </c>
      <c r="AW498" s="13" t="s">
        <v>33</v>
      </c>
      <c r="AX498" s="13" t="s">
        <v>72</v>
      </c>
      <c r="AY498" s="236" t="s">
        <v>170</v>
      </c>
    </row>
    <row r="499" s="13" customFormat="1">
      <c r="A499" s="13"/>
      <c r="B499" s="225"/>
      <c r="C499" s="226"/>
      <c r="D499" s="227" t="s">
        <v>180</v>
      </c>
      <c r="E499" s="228" t="s">
        <v>19</v>
      </c>
      <c r="F499" s="229" t="s">
        <v>352</v>
      </c>
      <c r="G499" s="226"/>
      <c r="H499" s="230">
        <v>55</v>
      </c>
      <c r="I499" s="231"/>
      <c r="J499" s="226"/>
      <c r="K499" s="226"/>
      <c r="L499" s="232"/>
      <c r="M499" s="233"/>
      <c r="N499" s="234"/>
      <c r="O499" s="234"/>
      <c r="P499" s="234"/>
      <c r="Q499" s="234"/>
      <c r="R499" s="234"/>
      <c r="S499" s="234"/>
      <c r="T499" s="23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6" t="s">
        <v>180</v>
      </c>
      <c r="AU499" s="236" t="s">
        <v>82</v>
      </c>
      <c r="AV499" s="13" t="s">
        <v>82</v>
      </c>
      <c r="AW499" s="13" t="s">
        <v>33</v>
      </c>
      <c r="AX499" s="13" t="s">
        <v>72</v>
      </c>
      <c r="AY499" s="236" t="s">
        <v>170</v>
      </c>
    </row>
    <row r="500" s="14" customFormat="1">
      <c r="A500" s="14"/>
      <c r="B500" s="237"/>
      <c r="C500" s="238"/>
      <c r="D500" s="227" t="s">
        <v>180</v>
      </c>
      <c r="E500" s="239" t="s">
        <v>19</v>
      </c>
      <c r="F500" s="240" t="s">
        <v>186</v>
      </c>
      <c r="G500" s="238"/>
      <c r="H500" s="241">
        <v>1564.4500000000001</v>
      </c>
      <c r="I500" s="242"/>
      <c r="J500" s="238"/>
      <c r="K500" s="238"/>
      <c r="L500" s="243"/>
      <c r="M500" s="244"/>
      <c r="N500" s="245"/>
      <c r="O500" s="245"/>
      <c r="P500" s="245"/>
      <c r="Q500" s="245"/>
      <c r="R500" s="245"/>
      <c r="S500" s="245"/>
      <c r="T500" s="24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7" t="s">
        <v>180</v>
      </c>
      <c r="AU500" s="247" t="s">
        <v>82</v>
      </c>
      <c r="AV500" s="14" t="s">
        <v>176</v>
      </c>
      <c r="AW500" s="14" t="s">
        <v>33</v>
      </c>
      <c r="AX500" s="14" t="s">
        <v>80</v>
      </c>
      <c r="AY500" s="247" t="s">
        <v>170</v>
      </c>
    </row>
    <row r="501" s="2" customFormat="1" ht="21.75" customHeight="1">
      <c r="A501" s="40"/>
      <c r="B501" s="41"/>
      <c r="C501" s="207" t="s">
        <v>660</v>
      </c>
      <c r="D501" s="207" t="s">
        <v>172</v>
      </c>
      <c r="E501" s="208" t="s">
        <v>661</v>
      </c>
      <c r="F501" s="209" t="s">
        <v>662</v>
      </c>
      <c r="G501" s="210" t="s">
        <v>90</v>
      </c>
      <c r="H501" s="211">
        <v>363</v>
      </c>
      <c r="I501" s="212"/>
      <c r="J501" s="213">
        <f>ROUND(I501*H501,2)</f>
        <v>0</v>
      </c>
      <c r="K501" s="209" t="s">
        <v>175</v>
      </c>
      <c r="L501" s="46"/>
      <c r="M501" s="214" t="s">
        <v>19</v>
      </c>
      <c r="N501" s="215" t="s">
        <v>43</v>
      </c>
      <c r="O501" s="86"/>
      <c r="P501" s="216">
        <f>O501*H501</f>
        <v>0</v>
      </c>
      <c r="Q501" s="216">
        <v>0.253</v>
      </c>
      <c r="R501" s="216">
        <f>Q501*H501</f>
        <v>91.838999999999999</v>
      </c>
      <c r="S501" s="216">
        <v>0</v>
      </c>
      <c r="T501" s="217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8" t="s">
        <v>176</v>
      </c>
      <c r="AT501" s="218" t="s">
        <v>172</v>
      </c>
      <c r="AU501" s="218" t="s">
        <v>82</v>
      </c>
      <c r="AY501" s="19" t="s">
        <v>170</v>
      </c>
      <c r="BE501" s="219">
        <f>IF(N501="základní",J501,0)</f>
        <v>0</v>
      </c>
      <c r="BF501" s="219">
        <f>IF(N501="snížená",J501,0)</f>
        <v>0</v>
      </c>
      <c r="BG501" s="219">
        <f>IF(N501="zákl. přenesená",J501,0)</f>
        <v>0</v>
      </c>
      <c r="BH501" s="219">
        <f>IF(N501="sníž. přenesená",J501,0)</f>
        <v>0</v>
      </c>
      <c r="BI501" s="219">
        <f>IF(N501="nulová",J501,0)</f>
        <v>0</v>
      </c>
      <c r="BJ501" s="19" t="s">
        <v>80</v>
      </c>
      <c r="BK501" s="219">
        <f>ROUND(I501*H501,2)</f>
        <v>0</v>
      </c>
      <c r="BL501" s="19" t="s">
        <v>176</v>
      </c>
      <c r="BM501" s="218" t="s">
        <v>663</v>
      </c>
    </row>
    <row r="502" s="2" customFormat="1">
      <c r="A502" s="40"/>
      <c r="B502" s="41"/>
      <c r="C502" s="42"/>
      <c r="D502" s="220" t="s">
        <v>178</v>
      </c>
      <c r="E502" s="42"/>
      <c r="F502" s="221" t="s">
        <v>664</v>
      </c>
      <c r="G502" s="42"/>
      <c r="H502" s="42"/>
      <c r="I502" s="222"/>
      <c r="J502" s="42"/>
      <c r="K502" s="42"/>
      <c r="L502" s="46"/>
      <c r="M502" s="223"/>
      <c r="N502" s="224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178</v>
      </c>
      <c r="AU502" s="19" t="s">
        <v>82</v>
      </c>
    </row>
    <row r="503" s="13" customFormat="1">
      <c r="A503" s="13"/>
      <c r="B503" s="225"/>
      <c r="C503" s="226"/>
      <c r="D503" s="227" t="s">
        <v>180</v>
      </c>
      <c r="E503" s="228" t="s">
        <v>19</v>
      </c>
      <c r="F503" s="229" t="s">
        <v>665</v>
      </c>
      <c r="G503" s="226"/>
      <c r="H503" s="230">
        <v>20</v>
      </c>
      <c r="I503" s="231"/>
      <c r="J503" s="226"/>
      <c r="K503" s="226"/>
      <c r="L503" s="232"/>
      <c r="M503" s="233"/>
      <c r="N503" s="234"/>
      <c r="O503" s="234"/>
      <c r="P503" s="234"/>
      <c r="Q503" s="234"/>
      <c r="R503" s="234"/>
      <c r="S503" s="234"/>
      <c r="T503" s="23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6" t="s">
        <v>180</v>
      </c>
      <c r="AU503" s="236" t="s">
        <v>82</v>
      </c>
      <c r="AV503" s="13" t="s">
        <v>82</v>
      </c>
      <c r="AW503" s="13" t="s">
        <v>33</v>
      </c>
      <c r="AX503" s="13" t="s">
        <v>72</v>
      </c>
      <c r="AY503" s="236" t="s">
        <v>170</v>
      </c>
    </row>
    <row r="504" s="13" customFormat="1">
      <c r="A504" s="13"/>
      <c r="B504" s="225"/>
      <c r="C504" s="226"/>
      <c r="D504" s="227" t="s">
        <v>180</v>
      </c>
      <c r="E504" s="228" t="s">
        <v>19</v>
      </c>
      <c r="F504" s="229" t="s">
        <v>666</v>
      </c>
      <c r="G504" s="226"/>
      <c r="H504" s="230">
        <v>343</v>
      </c>
      <c r="I504" s="231"/>
      <c r="J504" s="226"/>
      <c r="K504" s="226"/>
      <c r="L504" s="232"/>
      <c r="M504" s="233"/>
      <c r="N504" s="234"/>
      <c r="O504" s="234"/>
      <c r="P504" s="234"/>
      <c r="Q504" s="234"/>
      <c r="R504" s="234"/>
      <c r="S504" s="234"/>
      <c r="T504" s="235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6" t="s">
        <v>180</v>
      </c>
      <c r="AU504" s="236" t="s">
        <v>82</v>
      </c>
      <c r="AV504" s="13" t="s">
        <v>82</v>
      </c>
      <c r="AW504" s="13" t="s">
        <v>33</v>
      </c>
      <c r="AX504" s="13" t="s">
        <v>72</v>
      </c>
      <c r="AY504" s="236" t="s">
        <v>170</v>
      </c>
    </row>
    <row r="505" s="14" customFormat="1">
      <c r="A505" s="14"/>
      <c r="B505" s="237"/>
      <c r="C505" s="238"/>
      <c r="D505" s="227" t="s">
        <v>180</v>
      </c>
      <c r="E505" s="239" t="s">
        <v>19</v>
      </c>
      <c r="F505" s="240" t="s">
        <v>186</v>
      </c>
      <c r="G505" s="238"/>
      <c r="H505" s="241">
        <v>363</v>
      </c>
      <c r="I505" s="242"/>
      <c r="J505" s="238"/>
      <c r="K505" s="238"/>
      <c r="L505" s="243"/>
      <c r="M505" s="244"/>
      <c r="N505" s="245"/>
      <c r="O505" s="245"/>
      <c r="P505" s="245"/>
      <c r="Q505" s="245"/>
      <c r="R505" s="245"/>
      <c r="S505" s="245"/>
      <c r="T505" s="24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7" t="s">
        <v>180</v>
      </c>
      <c r="AU505" s="247" t="s">
        <v>82</v>
      </c>
      <c r="AV505" s="14" t="s">
        <v>176</v>
      </c>
      <c r="AW505" s="14" t="s">
        <v>33</v>
      </c>
      <c r="AX505" s="14" t="s">
        <v>80</v>
      </c>
      <c r="AY505" s="247" t="s">
        <v>170</v>
      </c>
    </row>
    <row r="506" s="2" customFormat="1" ht="16.5" customHeight="1">
      <c r="A506" s="40"/>
      <c r="B506" s="41"/>
      <c r="C506" s="207" t="s">
        <v>667</v>
      </c>
      <c r="D506" s="207" t="s">
        <v>172</v>
      </c>
      <c r="E506" s="208" t="s">
        <v>668</v>
      </c>
      <c r="F506" s="209" t="s">
        <v>669</v>
      </c>
      <c r="G506" s="210" t="s">
        <v>90</v>
      </c>
      <c r="H506" s="211">
        <v>1587.76</v>
      </c>
      <c r="I506" s="212"/>
      <c r="J506" s="213">
        <f>ROUND(I506*H506,2)</f>
        <v>0</v>
      </c>
      <c r="K506" s="209" t="s">
        <v>175</v>
      </c>
      <c r="L506" s="46"/>
      <c r="M506" s="214" t="s">
        <v>19</v>
      </c>
      <c r="N506" s="215" t="s">
        <v>43</v>
      </c>
      <c r="O506" s="86"/>
      <c r="P506" s="216">
        <f>O506*H506</f>
        <v>0</v>
      </c>
      <c r="Q506" s="216">
        <v>0.00034000000000000002</v>
      </c>
      <c r="R506" s="216">
        <f>Q506*H506</f>
        <v>0.53983840000000005</v>
      </c>
      <c r="S506" s="216">
        <v>0</v>
      </c>
      <c r="T506" s="217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8" t="s">
        <v>176</v>
      </c>
      <c r="AT506" s="218" t="s">
        <v>172</v>
      </c>
      <c r="AU506" s="218" t="s">
        <v>82</v>
      </c>
      <c r="AY506" s="19" t="s">
        <v>170</v>
      </c>
      <c r="BE506" s="219">
        <f>IF(N506="základní",J506,0)</f>
        <v>0</v>
      </c>
      <c r="BF506" s="219">
        <f>IF(N506="snížená",J506,0)</f>
        <v>0</v>
      </c>
      <c r="BG506" s="219">
        <f>IF(N506="zákl. přenesená",J506,0)</f>
        <v>0</v>
      </c>
      <c r="BH506" s="219">
        <f>IF(N506="sníž. přenesená",J506,0)</f>
        <v>0</v>
      </c>
      <c r="BI506" s="219">
        <f>IF(N506="nulová",J506,0)</f>
        <v>0</v>
      </c>
      <c r="BJ506" s="19" t="s">
        <v>80</v>
      </c>
      <c r="BK506" s="219">
        <f>ROUND(I506*H506,2)</f>
        <v>0</v>
      </c>
      <c r="BL506" s="19" t="s">
        <v>176</v>
      </c>
      <c r="BM506" s="218" t="s">
        <v>670</v>
      </c>
    </row>
    <row r="507" s="2" customFormat="1">
      <c r="A507" s="40"/>
      <c r="B507" s="41"/>
      <c r="C507" s="42"/>
      <c r="D507" s="220" t="s">
        <v>178</v>
      </c>
      <c r="E507" s="42"/>
      <c r="F507" s="221" t="s">
        <v>671</v>
      </c>
      <c r="G507" s="42"/>
      <c r="H507" s="42"/>
      <c r="I507" s="222"/>
      <c r="J507" s="42"/>
      <c r="K507" s="42"/>
      <c r="L507" s="46"/>
      <c r="M507" s="223"/>
      <c r="N507" s="224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178</v>
      </c>
      <c r="AU507" s="19" t="s">
        <v>82</v>
      </c>
    </row>
    <row r="508" s="13" customFormat="1">
      <c r="A508" s="13"/>
      <c r="B508" s="225"/>
      <c r="C508" s="226"/>
      <c r="D508" s="227" t="s">
        <v>180</v>
      </c>
      <c r="E508" s="228" t="s">
        <v>19</v>
      </c>
      <c r="F508" s="229" t="s">
        <v>672</v>
      </c>
      <c r="G508" s="226"/>
      <c r="H508" s="230">
        <v>1238.76</v>
      </c>
      <c r="I508" s="231"/>
      <c r="J508" s="226"/>
      <c r="K508" s="226"/>
      <c r="L508" s="232"/>
      <c r="M508" s="233"/>
      <c r="N508" s="234"/>
      <c r="O508" s="234"/>
      <c r="P508" s="234"/>
      <c r="Q508" s="234"/>
      <c r="R508" s="234"/>
      <c r="S508" s="234"/>
      <c r="T508" s="23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36" t="s">
        <v>180</v>
      </c>
      <c r="AU508" s="236" t="s">
        <v>82</v>
      </c>
      <c r="AV508" s="13" t="s">
        <v>82</v>
      </c>
      <c r="AW508" s="13" t="s">
        <v>33</v>
      </c>
      <c r="AX508" s="13" t="s">
        <v>72</v>
      </c>
      <c r="AY508" s="236" t="s">
        <v>170</v>
      </c>
    </row>
    <row r="509" s="13" customFormat="1">
      <c r="A509" s="13"/>
      <c r="B509" s="225"/>
      <c r="C509" s="226"/>
      <c r="D509" s="227" t="s">
        <v>180</v>
      </c>
      <c r="E509" s="228" t="s">
        <v>19</v>
      </c>
      <c r="F509" s="229" t="s">
        <v>122</v>
      </c>
      <c r="G509" s="226"/>
      <c r="H509" s="230">
        <v>94</v>
      </c>
      <c r="I509" s="231"/>
      <c r="J509" s="226"/>
      <c r="K509" s="226"/>
      <c r="L509" s="232"/>
      <c r="M509" s="233"/>
      <c r="N509" s="234"/>
      <c r="O509" s="234"/>
      <c r="P509" s="234"/>
      <c r="Q509" s="234"/>
      <c r="R509" s="234"/>
      <c r="S509" s="234"/>
      <c r="T509" s="23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6" t="s">
        <v>180</v>
      </c>
      <c r="AU509" s="236" t="s">
        <v>82</v>
      </c>
      <c r="AV509" s="13" t="s">
        <v>82</v>
      </c>
      <c r="AW509" s="13" t="s">
        <v>33</v>
      </c>
      <c r="AX509" s="13" t="s">
        <v>72</v>
      </c>
      <c r="AY509" s="236" t="s">
        <v>170</v>
      </c>
    </row>
    <row r="510" s="13" customFormat="1">
      <c r="A510" s="13"/>
      <c r="B510" s="225"/>
      <c r="C510" s="226"/>
      <c r="D510" s="227" t="s">
        <v>180</v>
      </c>
      <c r="E510" s="228" t="s">
        <v>19</v>
      </c>
      <c r="F510" s="229" t="s">
        <v>351</v>
      </c>
      <c r="G510" s="226"/>
      <c r="H510" s="230">
        <v>200</v>
      </c>
      <c r="I510" s="231"/>
      <c r="J510" s="226"/>
      <c r="K510" s="226"/>
      <c r="L510" s="232"/>
      <c r="M510" s="233"/>
      <c r="N510" s="234"/>
      <c r="O510" s="234"/>
      <c r="P510" s="234"/>
      <c r="Q510" s="234"/>
      <c r="R510" s="234"/>
      <c r="S510" s="234"/>
      <c r="T510" s="23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6" t="s">
        <v>180</v>
      </c>
      <c r="AU510" s="236" t="s">
        <v>82</v>
      </c>
      <c r="AV510" s="13" t="s">
        <v>82</v>
      </c>
      <c r="AW510" s="13" t="s">
        <v>33</v>
      </c>
      <c r="AX510" s="13" t="s">
        <v>72</v>
      </c>
      <c r="AY510" s="236" t="s">
        <v>170</v>
      </c>
    </row>
    <row r="511" s="13" customFormat="1">
      <c r="A511" s="13"/>
      <c r="B511" s="225"/>
      <c r="C511" s="226"/>
      <c r="D511" s="227" t="s">
        <v>180</v>
      </c>
      <c r="E511" s="228" t="s">
        <v>19</v>
      </c>
      <c r="F511" s="229" t="s">
        <v>352</v>
      </c>
      <c r="G511" s="226"/>
      <c r="H511" s="230">
        <v>55</v>
      </c>
      <c r="I511" s="231"/>
      <c r="J511" s="226"/>
      <c r="K511" s="226"/>
      <c r="L511" s="232"/>
      <c r="M511" s="233"/>
      <c r="N511" s="234"/>
      <c r="O511" s="234"/>
      <c r="P511" s="234"/>
      <c r="Q511" s="234"/>
      <c r="R511" s="234"/>
      <c r="S511" s="234"/>
      <c r="T511" s="23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6" t="s">
        <v>180</v>
      </c>
      <c r="AU511" s="236" t="s">
        <v>82</v>
      </c>
      <c r="AV511" s="13" t="s">
        <v>82</v>
      </c>
      <c r="AW511" s="13" t="s">
        <v>33</v>
      </c>
      <c r="AX511" s="13" t="s">
        <v>72</v>
      </c>
      <c r="AY511" s="236" t="s">
        <v>170</v>
      </c>
    </row>
    <row r="512" s="14" customFormat="1">
      <c r="A512" s="14"/>
      <c r="B512" s="237"/>
      <c r="C512" s="238"/>
      <c r="D512" s="227" t="s">
        <v>180</v>
      </c>
      <c r="E512" s="239" t="s">
        <v>19</v>
      </c>
      <c r="F512" s="240" t="s">
        <v>186</v>
      </c>
      <c r="G512" s="238"/>
      <c r="H512" s="241">
        <v>1587.76</v>
      </c>
      <c r="I512" s="242"/>
      <c r="J512" s="238"/>
      <c r="K512" s="238"/>
      <c r="L512" s="243"/>
      <c r="M512" s="244"/>
      <c r="N512" s="245"/>
      <c r="O512" s="245"/>
      <c r="P512" s="245"/>
      <c r="Q512" s="245"/>
      <c r="R512" s="245"/>
      <c r="S512" s="245"/>
      <c r="T512" s="24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7" t="s">
        <v>180</v>
      </c>
      <c r="AU512" s="247" t="s">
        <v>82</v>
      </c>
      <c r="AV512" s="14" t="s">
        <v>176</v>
      </c>
      <c r="AW512" s="14" t="s">
        <v>33</v>
      </c>
      <c r="AX512" s="14" t="s">
        <v>80</v>
      </c>
      <c r="AY512" s="247" t="s">
        <v>170</v>
      </c>
    </row>
    <row r="513" s="2" customFormat="1" ht="16.5" customHeight="1">
      <c r="A513" s="40"/>
      <c r="B513" s="41"/>
      <c r="C513" s="207" t="s">
        <v>673</v>
      </c>
      <c r="D513" s="207" t="s">
        <v>172</v>
      </c>
      <c r="E513" s="208" t="s">
        <v>674</v>
      </c>
      <c r="F513" s="209" t="s">
        <v>675</v>
      </c>
      <c r="G513" s="210" t="s">
        <v>90</v>
      </c>
      <c r="H513" s="211">
        <v>1541.1400000000001</v>
      </c>
      <c r="I513" s="212"/>
      <c r="J513" s="213">
        <f>ROUND(I513*H513,2)</f>
        <v>0</v>
      </c>
      <c r="K513" s="209" t="s">
        <v>175</v>
      </c>
      <c r="L513" s="46"/>
      <c r="M513" s="214" t="s">
        <v>19</v>
      </c>
      <c r="N513" s="215" t="s">
        <v>43</v>
      </c>
      <c r="O513" s="86"/>
      <c r="P513" s="216">
        <f>O513*H513</f>
        <v>0</v>
      </c>
      <c r="Q513" s="216">
        <v>0.00051000000000000004</v>
      </c>
      <c r="R513" s="216">
        <f>Q513*H513</f>
        <v>0.78598140000000005</v>
      </c>
      <c r="S513" s="216">
        <v>0</v>
      </c>
      <c r="T513" s="217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8" t="s">
        <v>176</v>
      </c>
      <c r="AT513" s="218" t="s">
        <v>172</v>
      </c>
      <c r="AU513" s="218" t="s">
        <v>82</v>
      </c>
      <c r="AY513" s="19" t="s">
        <v>170</v>
      </c>
      <c r="BE513" s="219">
        <f>IF(N513="základní",J513,0)</f>
        <v>0</v>
      </c>
      <c r="BF513" s="219">
        <f>IF(N513="snížená",J513,0)</f>
        <v>0</v>
      </c>
      <c r="BG513" s="219">
        <f>IF(N513="zákl. přenesená",J513,0)</f>
        <v>0</v>
      </c>
      <c r="BH513" s="219">
        <f>IF(N513="sníž. přenesená",J513,0)</f>
        <v>0</v>
      </c>
      <c r="BI513" s="219">
        <f>IF(N513="nulová",J513,0)</f>
        <v>0</v>
      </c>
      <c r="BJ513" s="19" t="s">
        <v>80</v>
      </c>
      <c r="BK513" s="219">
        <f>ROUND(I513*H513,2)</f>
        <v>0</v>
      </c>
      <c r="BL513" s="19" t="s">
        <v>176</v>
      </c>
      <c r="BM513" s="218" t="s">
        <v>676</v>
      </c>
    </row>
    <row r="514" s="2" customFormat="1">
      <c r="A514" s="40"/>
      <c r="B514" s="41"/>
      <c r="C514" s="42"/>
      <c r="D514" s="220" t="s">
        <v>178</v>
      </c>
      <c r="E514" s="42"/>
      <c r="F514" s="221" t="s">
        <v>677</v>
      </c>
      <c r="G514" s="42"/>
      <c r="H514" s="42"/>
      <c r="I514" s="222"/>
      <c r="J514" s="42"/>
      <c r="K514" s="42"/>
      <c r="L514" s="46"/>
      <c r="M514" s="223"/>
      <c r="N514" s="224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178</v>
      </c>
      <c r="AU514" s="19" t="s">
        <v>82</v>
      </c>
    </row>
    <row r="515" s="13" customFormat="1">
      <c r="A515" s="13"/>
      <c r="B515" s="225"/>
      <c r="C515" s="226"/>
      <c r="D515" s="227" t="s">
        <v>180</v>
      </c>
      <c r="E515" s="228" t="s">
        <v>19</v>
      </c>
      <c r="F515" s="229" t="s">
        <v>678</v>
      </c>
      <c r="G515" s="226"/>
      <c r="H515" s="230">
        <v>1192.1400000000001</v>
      </c>
      <c r="I515" s="231"/>
      <c r="J515" s="226"/>
      <c r="K515" s="226"/>
      <c r="L515" s="232"/>
      <c r="M515" s="233"/>
      <c r="N515" s="234"/>
      <c r="O515" s="234"/>
      <c r="P515" s="234"/>
      <c r="Q515" s="234"/>
      <c r="R515" s="234"/>
      <c r="S515" s="234"/>
      <c r="T515" s="235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6" t="s">
        <v>180</v>
      </c>
      <c r="AU515" s="236" t="s">
        <v>82</v>
      </c>
      <c r="AV515" s="13" t="s">
        <v>82</v>
      </c>
      <c r="AW515" s="13" t="s">
        <v>33</v>
      </c>
      <c r="AX515" s="13" t="s">
        <v>72</v>
      </c>
      <c r="AY515" s="236" t="s">
        <v>170</v>
      </c>
    </row>
    <row r="516" s="13" customFormat="1">
      <c r="A516" s="13"/>
      <c r="B516" s="225"/>
      <c r="C516" s="226"/>
      <c r="D516" s="227" t="s">
        <v>180</v>
      </c>
      <c r="E516" s="228" t="s">
        <v>19</v>
      </c>
      <c r="F516" s="229" t="s">
        <v>122</v>
      </c>
      <c r="G516" s="226"/>
      <c r="H516" s="230">
        <v>94</v>
      </c>
      <c r="I516" s="231"/>
      <c r="J516" s="226"/>
      <c r="K516" s="226"/>
      <c r="L516" s="232"/>
      <c r="M516" s="233"/>
      <c r="N516" s="234"/>
      <c r="O516" s="234"/>
      <c r="P516" s="234"/>
      <c r="Q516" s="234"/>
      <c r="R516" s="234"/>
      <c r="S516" s="234"/>
      <c r="T516" s="23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6" t="s">
        <v>180</v>
      </c>
      <c r="AU516" s="236" t="s">
        <v>82</v>
      </c>
      <c r="AV516" s="13" t="s">
        <v>82</v>
      </c>
      <c r="AW516" s="13" t="s">
        <v>33</v>
      </c>
      <c r="AX516" s="13" t="s">
        <v>72</v>
      </c>
      <c r="AY516" s="236" t="s">
        <v>170</v>
      </c>
    </row>
    <row r="517" s="13" customFormat="1">
      <c r="A517" s="13"/>
      <c r="B517" s="225"/>
      <c r="C517" s="226"/>
      <c r="D517" s="227" t="s">
        <v>180</v>
      </c>
      <c r="E517" s="228" t="s">
        <v>19</v>
      </c>
      <c r="F517" s="229" t="s">
        <v>351</v>
      </c>
      <c r="G517" s="226"/>
      <c r="H517" s="230">
        <v>200</v>
      </c>
      <c r="I517" s="231"/>
      <c r="J517" s="226"/>
      <c r="K517" s="226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180</v>
      </c>
      <c r="AU517" s="236" t="s">
        <v>82</v>
      </c>
      <c r="AV517" s="13" t="s">
        <v>82</v>
      </c>
      <c r="AW517" s="13" t="s">
        <v>33</v>
      </c>
      <c r="AX517" s="13" t="s">
        <v>72</v>
      </c>
      <c r="AY517" s="236" t="s">
        <v>170</v>
      </c>
    </row>
    <row r="518" s="13" customFormat="1">
      <c r="A518" s="13"/>
      <c r="B518" s="225"/>
      <c r="C518" s="226"/>
      <c r="D518" s="227" t="s">
        <v>180</v>
      </c>
      <c r="E518" s="228" t="s">
        <v>19</v>
      </c>
      <c r="F518" s="229" t="s">
        <v>352</v>
      </c>
      <c r="G518" s="226"/>
      <c r="H518" s="230">
        <v>55</v>
      </c>
      <c r="I518" s="231"/>
      <c r="J518" s="226"/>
      <c r="K518" s="226"/>
      <c r="L518" s="232"/>
      <c r="M518" s="233"/>
      <c r="N518" s="234"/>
      <c r="O518" s="234"/>
      <c r="P518" s="234"/>
      <c r="Q518" s="234"/>
      <c r="R518" s="234"/>
      <c r="S518" s="234"/>
      <c r="T518" s="23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6" t="s">
        <v>180</v>
      </c>
      <c r="AU518" s="236" t="s">
        <v>82</v>
      </c>
      <c r="AV518" s="13" t="s">
        <v>82</v>
      </c>
      <c r="AW518" s="13" t="s">
        <v>33</v>
      </c>
      <c r="AX518" s="13" t="s">
        <v>72</v>
      </c>
      <c r="AY518" s="236" t="s">
        <v>170</v>
      </c>
    </row>
    <row r="519" s="14" customFormat="1">
      <c r="A519" s="14"/>
      <c r="B519" s="237"/>
      <c r="C519" s="238"/>
      <c r="D519" s="227" t="s">
        <v>180</v>
      </c>
      <c r="E519" s="239" t="s">
        <v>19</v>
      </c>
      <c r="F519" s="240" t="s">
        <v>186</v>
      </c>
      <c r="G519" s="238"/>
      <c r="H519" s="241">
        <v>1541.1400000000001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7" t="s">
        <v>180</v>
      </c>
      <c r="AU519" s="247" t="s">
        <v>82</v>
      </c>
      <c r="AV519" s="14" t="s">
        <v>176</v>
      </c>
      <c r="AW519" s="14" t="s">
        <v>33</v>
      </c>
      <c r="AX519" s="14" t="s">
        <v>80</v>
      </c>
      <c r="AY519" s="247" t="s">
        <v>170</v>
      </c>
    </row>
    <row r="520" s="2" customFormat="1" ht="24.15" customHeight="1">
      <c r="A520" s="40"/>
      <c r="B520" s="41"/>
      <c r="C520" s="207" t="s">
        <v>679</v>
      </c>
      <c r="D520" s="207" t="s">
        <v>172</v>
      </c>
      <c r="E520" s="208" t="s">
        <v>680</v>
      </c>
      <c r="F520" s="209" t="s">
        <v>681</v>
      </c>
      <c r="G520" s="210" t="s">
        <v>90</v>
      </c>
      <c r="H520" s="211">
        <v>1527.8199999999999</v>
      </c>
      <c r="I520" s="212"/>
      <c r="J520" s="213">
        <f>ROUND(I520*H520,2)</f>
        <v>0</v>
      </c>
      <c r="K520" s="209" t="s">
        <v>175</v>
      </c>
      <c r="L520" s="46"/>
      <c r="M520" s="214" t="s">
        <v>19</v>
      </c>
      <c r="N520" s="215" t="s">
        <v>43</v>
      </c>
      <c r="O520" s="86"/>
      <c r="P520" s="216">
        <f>O520*H520</f>
        <v>0</v>
      </c>
      <c r="Q520" s="216">
        <v>0.10373</v>
      </c>
      <c r="R520" s="216">
        <f>Q520*H520</f>
        <v>158.48076860000001</v>
      </c>
      <c r="S520" s="216">
        <v>0</v>
      </c>
      <c r="T520" s="217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8" t="s">
        <v>176</v>
      </c>
      <c r="AT520" s="218" t="s">
        <v>172</v>
      </c>
      <c r="AU520" s="218" t="s">
        <v>82</v>
      </c>
      <c r="AY520" s="19" t="s">
        <v>170</v>
      </c>
      <c r="BE520" s="219">
        <f>IF(N520="základní",J520,0)</f>
        <v>0</v>
      </c>
      <c r="BF520" s="219">
        <f>IF(N520="snížená",J520,0)</f>
        <v>0</v>
      </c>
      <c r="BG520" s="219">
        <f>IF(N520="zákl. přenesená",J520,0)</f>
        <v>0</v>
      </c>
      <c r="BH520" s="219">
        <f>IF(N520="sníž. přenesená",J520,0)</f>
        <v>0</v>
      </c>
      <c r="BI520" s="219">
        <f>IF(N520="nulová",J520,0)</f>
        <v>0</v>
      </c>
      <c r="BJ520" s="19" t="s">
        <v>80</v>
      </c>
      <c r="BK520" s="219">
        <f>ROUND(I520*H520,2)</f>
        <v>0</v>
      </c>
      <c r="BL520" s="19" t="s">
        <v>176</v>
      </c>
      <c r="BM520" s="218" t="s">
        <v>682</v>
      </c>
    </row>
    <row r="521" s="2" customFormat="1">
      <c r="A521" s="40"/>
      <c r="B521" s="41"/>
      <c r="C521" s="42"/>
      <c r="D521" s="220" t="s">
        <v>178</v>
      </c>
      <c r="E521" s="42"/>
      <c r="F521" s="221" t="s">
        <v>683</v>
      </c>
      <c r="G521" s="42"/>
      <c r="H521" s="42"/>
      <c r="I521" s="222"/>
      <c r="J521" s="42"/>
      <c r="K521" s="42"/>
      <c r="L521" s="46"/>
      <c r="M521" s="223"/>
      <c r="N521" s="224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178</v>
      </c>
      <c r="AU521" s="19" t="s">
        <v>82</v>
      </c>
    </row>
    <row r="522" s="13" customFormat="1">
      <c r="A522" s="13"/>
      <c r="B522" s="225"/>
      <c r="C522" s="226"/>
      <c r="D522" s="227" t="s">
        <v>180</v>
      </c>
      <c r="E522" s="228" t="s">
        <v>19</v>
      </c>
      <c r="F522" s="229" t="s">
        <v>684</v>
      </c>
      <c r="G522" s="226"/>
      <c r="H522" s="230">
        <v>1178.8199999999999</v>
      </c>
      <c r="I522" s="231"/>
      <c r="J522" s="226"/>
      <c r="K522" s="226"/>
      <c r="L522" s="232"/>
      <c r="M522" s="233"/>
      <c r="N522" s="234"/>
      <c r="O522" s="234"/>
      <c r="P522" s="234"/>
      <c r="Q522" s="234"/>
      <c r="R522" s="234"/>
      <c r="S522" s="234"/>
      <c r="T522" s="23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6" t="s">
        <v>180</v>
      </c>
      <c r="AU522" s="236" t="s">
        <v>82</v>
      </c>
      <c r="AV522" s="13" t="s">
        <v>82</v>
      </c>
      <c r="AW522" s="13" t="s">
        <v>33</v>
      </c>
      <c r="AX522" s="13" t="s">
        <v>72</v>
      </c>
      <c r="AY522" s="236" t="s">
        <v>170</v>
      </c>
    </row>
    <row r="523" s="16" customFormat="1">
      <c r="A523" s="16"/>
      <c r="B523" s="259"/>
      <c r="C523" s="260"/>
      <c r="D523" s="227" t="s">
        <v>180</v>
      </c>
      <c r="E523" s="261" t="s">
        <v>19</v>
      </c>
      <c r="F523" s="262" t="s">
        <v>234</v>
      </c>
      <c r="G523" s="260"/>
      <c r="H523" s="263">
        <v>1178.8199999999999</v>
      </c>
      <c r="I523" s="264"/>
      <c r="J523" s="260"/>
      <c r="K523" s="260"/>
      <c r="L523" s="265"/>
      <c r="M523" s="266"/>
      <c r="N523" s="267"/>
      <c r="O523" s="267"/>
      <c r="P523" s="267"/>
      <c r="Q523" s="267"/>
      <c r="R523" s="267"/>
      <c r="S523" s="267"/>
      <c r="T523" s="268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69" t="s">
        <v>180</v>
      </c>
      <c r="AU523" s="269" t="s">
        <v>82</v>
      </c>
      <c r="AV523" s="16" t="s">
        <v>187</v>
      </c>
      <c r="AW523" s="16" t="s">
        <v>33</v>
      </c>
      <c r="AX523" s="16" t="s">
        <v>72</v>
      </c>
      <c r="AY523" s="269" t="s">
        <v>170</v>
      </c>
    </row>
    <row r="524" s="15" customFormat="1">
      <c r="A524" s="15"/>
      <c r="B524" s="249"/>
      <c r="C524" s="250"/>
      <c r="D524" s="227" t="s">
        <v>180</v>
      </c>
      <c r="E524" s="251" t="s">
        <v>19</v>
      </c>
      <c r="F524" s="252" t="s">
        <v>685</v>
      </c>
      <c r="G524" s="250"/>
      <c r="H524" s="251" t="s">
        <v>19</v>
      </c>
      <c r="I524" s="253"/>
      <c r="J524" s="250"/>
      <c r="K524" s="250"/>
      <c r="L524" s="254"/>
      <c r="M524" s="255"/>
      <c r="N524" s="256"/>
      <c r="O524" s="256"/>
      <c r="P524" s="256"/>
      <c r="Q524" s="256"/>
      <c r="R524" s="256"/>
      <c r="S524" s="256"/>
      <c r="T524" s="257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8" t="s">
        <v>180</v>
      </c>
      <c r="AU524" s="258" t="s">
        <v>82</v>
      </c>
      <c r="AV524" s="15" t="s">
        <v>80</v>
      </c>
      <c r="AW524" s="15" t="s">
        <v>33</v>
      </c>
      <c r="AX524" s="15" t="s">
        <v>72</v>
      </c>
      <c r="AY524" s="258" t="s">
        <v>170</v>
      </c>
    </row>
    <row r="525" s="13" customFormat="1">
      <c r="A525" s="13"/>
      <c r="B525" s="225"/>
      <c r="C525" s="226"/>
      <c r="D525" s="227" t="s">
        <v>180</v>
      </c>
      <c r="E525" s="228" t="s">
        <v>19</v>
      </c>
      <c r="F525" s="229" t="s">
        <v>686</v>
      </c>
      <c r="G525" s="226"/>
      <c r="H525" s="230">
        <v>27</v>
      </c>
      <c r="I525" s="231"/>
      <c r="J525" s="226"/>
      <c r="K525" s="226"/>
      <c r="L525" s="232"/>
      <c r="M525" s="233"/>
      <c r="N525" s="234"/>
      <c r="O525" s="234"/>
      <c r="P525" s="234"/>
      <c r="Q525" s="234"/>
      <c r="R525" s="234"/>
      <c r="S525" s="234"/>
      <c r="T525" s="235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6" t="s">
        <v>180</v>
      </c>
      <c r="AU525" s="236" t="s">
        <v>82</v>
      </c>
      <c r="AV525" s="13" t="s">
        <v>82</v>
      </c>
      <c r="AW525" s="13" t="s">
        <v>33</v>
      </c>
      <c r="AX525" s="13" t="s">
        <v>72</v>
      </c>
      <c r="AY525" s="236" t="s">
        <v>170</v>
      </c>
    </row>
    <row r="526" s="13" customFormat="1">
      <c r="A526" s="13"/>
      <c r="B526" s="225"/>
      <c r="C526" s="226"/>
      <c r="D526" s="227" t="s">
        <v>180</v>
      </c>
      <c r="E526" s="228" t="s">
        <v>19</v>
      </c>
      <c r="F526" s="229" t="s">
        <v>687</v>
      </c>
      <c r="G526" s="226"/>
      <c r="H526" s="230">
        <v>22</v>
      </c>
      <c r="I526" s="231"/>
      <c r="J526" s="226"/>
      <c r="K526" s="226"/>
      <c r="L526" s="232"/>
      <c r="M526" s="233"/>
      <c r="N526" s="234"/>
      <c r="O526" s="234"/>
      <c r="P526" s="234"/>
      <c r="Q526" s="234"/>
      <c r="R526" s="234"/>
      <c r="S526" s="234"/>
      <c r="T526" s="235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6" t="s">
        <v>180</v>
      </c>
      <c r="AU526" s="236" t="s">
        <v>82</v>
      </c>
      <c r="AV526" s="13" t="s">
        <v>82</v>
      </c>
      <c r="AW526" s="13" t="s">
        <v>33</v>
      </c>
      <c r="AX526" s="13" t="s">
        <v>72</v>
      </c>
      <c r="AY526" s="236" t="s">
        <v>170</v>
      </c>
    </row>
    <row r="527" s="13" customFormat="1">
      <c r="A527" s="13"/>
      <c r="B527" s="225"/>
      <c r="C527" s="226"/>
      <c r="D527" s="227" t="s">
        <v>180</v>
      </c>
      <c r="E527" s="228" t="s">
        <v>19</v>
      </c>
      <c r="F527" s="229" t="s">
        <v>688</v>
      </c>
      <c r="G527" s="226"/>
      <c r="H527" s="230">
        <v>13</v>
      </c>
      <c r="I527" s="231"/>
      <c r="J527" s="226"/>
      <c r="K527" s="226"/>
      <c r="L527" s="232"/>
      <c r="M527" s="233"/>
      <c r="N527" s="234"/>
      <c r="O527" s="234"/>
      <c r="P527" s="234"/>
      <c r="Q527" s="234"/>
      <c r="R527" s="234"/>
      <c r="S527" s="234"/>
      <c r="T527" s="23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6" t="s">
        <v>180</v>
      </c>
      <c r="AU527" s="236" t="s">
        <v>82</v>
      </c>
      <c r="AV527" s="13" t="s">
        <v>82</v>
      </c>
      <c r="AW527" s="13" t="s">
        <v>33</v>
      </c>
      <c r="AX527" s="13" t="s">
        <v>72</v>
      </c>
      <c r="AY527" s="236" t="s">
        <v>170</v>
      </c>
    </row>
    <row r="528" s="13" customFormat="1">
      <c r="A528" s="13"/>
      <c r="B528" s="225"/>
      <c r="C528" s="226"/>
      <c r="D528" s="227" t="s">
        <v>180</v>
      </c>
      <c r="E528" s="228" t="s">
        <v>19</v>
      </c>
      <c r="F528" s="229" t="s">
        <v>689</v>
      </c>
      <c r="G528" s="226"/>
      <c r="H528" s="230">
        <v>28</v>
      </c>
      <c r="I528" s="231"/>
      <c r="J528" s="226"/>
      <c r="K528" s="226"/>
      <c r="L528" s="232"/>
      <c r="M528" s="233"/>
      <c r="N528" s="234"/>
      <c r="O528" s="234"/>
      <c r="P528" s="234"/>
      <c r="Q528" s="234"/>
      <c r="R528" s="234"/>
      <c r="S528" s="234"/>
      <c r="T528" s="23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6" t="s">
        <v>180</v>
      </c>
      <c r="AU528" s="236" t="s">
        <v>82</v>
      </c>
      <c r="AV528" s="13" t="s">
        <v>82</v>
      </c>
      <c r="AW528" s="13" t="s">
        <v>33</v>
      </c>
      <c r="AX528" s="13" t="s">
        <v>72</v>
      </c>
      <c r="AY528" s="236" t="s">
        <v>170</v>
      </c>
    </row>
    <row r="529" s="13" customFormat="1">
      <c r="A529" s="13"/>
      <c r="B529" s="225"/>
      <c r="C529" s="226"/>
      <c r="D529" s="227" t="s">
        <v>180</v>
      </c>
      <c r="E529" s="228" t="s">
        <v>19</v>
      </c>
      <c r="F529" s="229" t="s">
        <v>690</v>
      </c>
      <c r="G529" s="226"/>
      <c r="H529" s="230">
        <v>4</v>
      </c>
      <c r="I529" s="231"/>
      <c r="J529" s="226"/>
      <c r="K529" s="226"/>
      <c r="L529" s="232"/>
      <c r="M529" s="233"/>
      <c r="N529" s="234"/>
      <c r="O529" s="234"/>
      <c r="P529" s="234"/>
      <c r="Q529" s="234"/>
      <c r="R529" s="234"/>
      <c r="S529" s="234"/>
      <c r="T529" s="23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6" t="s">
        <v>180</v>
      </c>
      <c r="AU529" s="236" t="s">
        <v>82</v>
      </c>
      <c r="AV529" s="13" t="s">
        <v>82</v>
      </c>
      <c r="AW529" s="13" t="s">
        <v>33</v>
      </c>
      <c r="AX529" s="13" t="s">
        <v>72</v>
      </c>
      <c r="AY529" s="236" t="s">
        <v>170</v>
      </c>
    </row>
    <row r="530" s="16" customFormat="1">
      <c r="A530" s="16"/>
      <c r="B530" s="259"/>
      <c r="C530" s="260"/>
      <c r="D530" s="227" t="s">
        <v>180</v>
      </c>
      <c r="E530" s="261" t="s">
        <v>122</v>
      </c>
      <c r="F530" s="262" t="s">
        <v>234</v>
      </c>
      <c r="G530" s="260"/>
      <c r="H530" s="263">
        <v>94</v>
      </c>
      <c r="I530" s="264"/>
      <c r="J530" s="260"/>
      <c r="K530" s="260"/>
      <c r="L530" s="265"/>
      <c r="M530" s="266"/>
      <c r="N530" s="267"/>
      <c r="O530" s="267"/>
      <c r="P530" s="267"/>
      <c r="Q530" s="267"/>
      <c r="R530" s="267"/>
      <c r="S530" s="267"/>
      <c r="T530" s="268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T530" s="269" t="s">
        <v>180</v>
      </c>
      <c r="AU530" s="269" t="s">
        <v>82</v>
      </c>
      <c r="AV530" s="16" t="s">
        <v>187</v>
      </c>
      <c r="AW530" s="16" t="s">
        <v>33</v>
      </c>
      <c r="AX530" s="16" t="s">
        <v>72</v>
      </c>
      <c r="AY530" s="269" t="s">
        <v>170</v>
      </c>
    </row>
    <row r="531" s="13" customFormat="1">
      <c r="A531" s="13"/>
      <c r="B531" s="225"/>
      <c r="C531" s="226"/>
      <c r="D531" s="227" t="s">
        <v>180</v>
      </c>
      <c r="E531" s="228" t="s">
        <v>19</v>
      </c>
      <c r="F531" s="229" t="s">
        <v>351</v>
      </c>
      <c r="G531" s="226"/>
      <c r="H531" s="230">
        <v>200</v>
      </c>
      <c r="I531" s="231"/>
      <c r="J531" s="226"/>
      <c r="K531" s="226"/>
      <c r="L531" s="232"/>
      <c r="M531" s="233"/>
      <c r="N531" s="234"/>
      <c r="O531" s="234"/>
      <c r="P531" s="234"/>
      <c r="Q531" s="234"/>
      <c r="R531" s="234"/>
      <c r="S531" s="234"/>
      <c r="T531" s="23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6" t="s">
        <v>180</v>
      </c>
      <c r="AU531" s="236" t="s">
        <v>82</v>
      </c>
      <c r="AV531" s="13" t="s">
        <v>82</v>
      </c>
      <c r="AW531" s="13" t="s">
        <v>33</v>
      </c>
      <c r="AX531" s="13" t="s">
        <v>72</v>
      </c>
      <c r="AY531" s="236" t="s">
        <v>170</v>
      </c>
    </row>
    <row r="532" s="13" customFormat="1">
      <c r="A532" s="13"/>
      <c r="B532" s="225"/>
      <c r="C532" s="226"/>
      <c r="D532" s="227" t="s">
        <v>180</v>
      </c>
      <c r="E532" s="228" t="s">
        <v>19</v>
      </c>
      <c r="F532" s="229" t="s">
        <v>352</v>
      </c>
      <c r="G532" s="226"/>
      <c r="H532" s="230">
        <v>55</v>
      </c>
      <c r="I532" s="231"/>
      <c r="J532" s="226"/>
      <c r="K532" s="226"/>
      <c r="L532" s="232"/>
      <c r="M532" s="233"/>
      <c r="N532" s="234"/>
      <c r="O532" s="234"/>
      <c r="P532" s="234"/>
      <c r="Q532" s="234"/>
      <c r="R532" s="234"/>
      <c r="S532" s="234"/>
      <c r="T532" s="23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6" t="s">
        <v>180</v>
      </c>
      <c r="AU532" s="236" t="s">
        <v>82</v>
      </c>
      <c r="AV532" s="13" t="s">
        <v>82</v>
      </c>
      <c r="AW532" s="13" t="s">
        <v>33</v>
      </c>
      <c r="AX532" s="13" t="s">
        <v>72</v>
      </c>
      <c r="AY532" s="236" t="s">
        <v>170</v>
      </c>
    </row>
    <row r="533" s="16" customFormat="1">
      <c r="A533" s="16"/>
      <c r="B533" s="259"/>
      <c r="C533" s="260"/>
      <c r="D533" s="227" t="s">
        <v>180</v>
      </c>
      <c r="E533" s="261" t="s">
        <v>19</v>
      </c>
      <c r="F533" s="262" t="s">
        <v>234</v>
      </c>
      <c r="G533" s="260"/>
      <c r="H533" s="263">
        <v>255</v>
      </c>
      <c r="I533" s="264"/>
      <c r="J533" s="260"/>
      <c r="K533" s="260"/>
      <c r="L533" s="265"/>
      <c r="M533" s="266"/>
      <c r="N533" s="267"/>
      <c r="O533" s="267"/>
      <c r="P533" s="267"/>
      <c r="Q533" s="267"/>
      <c r="R533" s="267"/>
      <c r="S533" s="267"/>
      <c r="T533" s="268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69" t="s">
        <v>180</v>
      </c>
      <c r="AU533" s="269" t="s">
        <v>82</v>
      </c>
      <c r="AV533" s="16" t="s">
        <v>187</v>
      </c>
      <c r="AW533" s="16" t="s">
        <v>33</v>
      </c>
      <c r="AX533" s="16" t="s">
        <v>72</v>
      </c>
      <c r="AY533" s="269" t="s">
        <v>170</v>
      </c>
    </row>
    <row r="534" s="14" customFormat="1">
      <c r="A534" s="14"/>
      <c r="B534" s="237"/>
      <c r="C534" s="238"/>
      <c r="D534" s="227" t="s">
        <v>180</v>
      </c>
      <c r="E534" s="239" t="s">
        <v>140</v>
      </c>
      <c r="F534" s="240" t="s">
        <v>186</v>
      </c>
      <c r="G534" s="238"/>
      <c r="H534" s="241">
        <v>1527.8199999999999</v>
      </c>
      <c r="I534" s="242"/>
      <c r="J534" s="238"/>
      <c r="K534" s="238"/>
      <c r="L534" s="243"/>
      <c r="M534" s="244"/>
      <c r="N534" s="245"/>
      <c r="O534" s="245"/>
      <c r="P534" s="245"/>
      <c r="Q534" s="245"/>
      <c r="R534" s="245"/>
      <c r="S534" s="245"/>
      <c r="T534" s="24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7" t="s">
        <v>180</v>
      </c>
      <c r="AU534" s="247" t="s">
        <v>82</v>
      </c>
      <c r="AV534" s="14" t="s">
        <v>176</v>
      </c>
      <c r="AW534" s="14" t="s">
        <v>33</v>
      </c>
      <c r="AX534" s="14" t="s">
        <v>80</v>
      </c>
      <c r="AY534" s="247" t="s">
        <v>170</v>
      </c>
    </row>
    <row r="535" s="2" customFormat="1" ht="16.5" customHeight="1">
      <c r="A535" s="40"/>
      <c r="B535" s="41"/>
      <c r="C535" s="207" t="s">
        <v>691</v>
      </c>
      <c r="D535" s="207" t="s">
        <v>172</v>
      </c>
      <c r="E535" s="208" t="s">
        <v>692</v>
      </c>
      <c r="F535" s="209" t="s">
        <v>693</v>
      </c>
      <c r="G535" s="210" t="s">
        <v>423</v>
      </c>
      <c r="H535" s="211">
        <v>121</v>
      </c>
      <c r="I535" s="212"/>
      <c r="J535" s="213">
        <f>ROUND(I535*H535,2)</f>
        <v>0</v>
      </c>
      <c r="K535" s="209" t="s">
        <v>175</v>
      </c>
      <c r="L535" s="46"/>
      <c r="M535" s="214" t="s">
        <v>19</v>
      </c>
      <c r="N535" s="215" t="s">
        <v>43</v>
      </c>
      <c r="O535" s="86"/>
      <c r="P535" s="216">
        <f>O535*H535</f>
        <v>0</v>
      </c>
      <c r="Q535" s="216">
        <v>0.10956000000000001</v>
      </c>
      <c r="R535" s="216">
        <f>Q535*H535</f>
        <v>13.25676</v>
      </c>
      <c r="S535" s="216">
        <v>0</v>
      </c>
      <c r="T535" s="217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8" t="s">
        <v>176</v>
      </c>
      <c r="AT535" s="218" t="s">
        <v>172</v>
      </c>
      <c r="AU535" s="218" t="s">
        <v>82</v>
      </c>
      <c r="AY535" s="19" t="s">
        <v>170</v>
      </c>
      <c r="BE535" s="219">
        <f>IF(N535="základní",J535,0)</f>
        <v>0</v>
      </c>
      <c r="BF535" s="219">
        <f>IF(N535="snížená",J535,0)</f>
        <v>0</v>
      </c>
      <c r="BG535" s="219">
        <f>IF(N535="zákl. přenesená",J535,0)</f>
        <v>0</v>
      </c>
      <c r="BH535" s="219">
        <f>IF(N535="sníž. přenesená",J535,0)</f>
        <v>0</v>
      </c>
      <c r="BI535" s="219">
        <f>IF(N535="nulová",J535,0)</f>
        <v>0</v>
      </c>
      <c r="BJ535" s="19" t="s">
        <v>80</v>
      </c>
      <c r="BK535" s="219">
        <f>ROUND(I535*H535,2)</f>
        <v>0</v>
      </c>
      <c r="BL535" s="19" t="s">
        <v>176</v>
      </c>
      <c r="BM535" s="218" t="s">
        <v>694</v>
      </c>
    </row>
    <row r="536" s="2" customFormat="1">
      <c r="A536" s="40"/>
      <c r="B536" s="41"/>
      <c r="C536" s="42"/>
      <c r="D536" s="220" t="s">
        <v>178</v>
      </c>
      <c r="E536" s="42"/>
      <c r="F536" s="221" t="s">
        <v>695</v>
      </c>
      <c r="G536" s="42"/>
      <c r="H536" s="42"/>
      <c r="I536" s="222"/>
      <c r="J536" s="42"/>
      <c r="K536" s="42"/>
      <c r="L536" s="46"/>
      <c r="M536" s="223"/>
      <c r="N536" s="224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178</v>
      </c>
      <c r="AU536" s="19" t="s">
        <v>82</v>
      </c>
    </row>
    <row r="537" s="13" customFormat="1">
      <c r="A537" s="13"/>
      <c r="B537" s="225"/>
      <c r="C537" s="226"/>
      <c r="D537" s="227" t="s">
        <v>180</v>
      </c>
      <c r="E537" s="228" t="s">
        <v>19</v>
      </c>
      <c r="F537" s="229" t="s">
        <v>696</v>
      </c>
      <c r="G537" s="226"/>
      <c r="H537" s="230">
        <v>6</v>
      </c>
      <c r="I537" s="231"/>
      <c r="J537" s="226"/>
      <c r="K537" s="226"/>
      <c r="L537" s="232"/>
      <c r="M537" s="233"/>
      <c r="N537" s="234"/>
      <c r="O537" s="234"/>
      <c r="P537" s="234"/>
      <c r="Q537" s="234"/>
      <c r="R537" s="234"/>
      <c r="S537" s="234"/>
      <c r="T537" s="23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6" t="s">
        <v>180</v>
      </c>
      <c r="AU537" s="236" t="s">
        <v>82</v>
      </c>
      <c r="AV537" s="13" t="s">
        <v>82</v>
      </c>
      <c r="AW537" s="13" t="s">
        <v>33</v>
      </c>
      <c r="AX537" s="13" t="s">
        <v>72</v>
      </c>
      <c r="AY537" s="236" t="s">
        <v>170</v>
      </c>
    </row>
    <row r="538" s="13" customFormat="1">
      <c r="A538" s="13"/>
      <c r="B538" s="225"/>
      <c r="C538" s="226"/>
      <c r="D538" s="227" t="s">
        <v>180</v>
      </c>
      <c r="E538" s="228" t="s">
        <v>19</v>
      </c>
      <c r="F538" s="229" t="s">
        <v>697</v>
      </c>
      <c r="G538" s="226"/>
      <c r="H538" s="230">
        <v>6</v>
      </c>
      <c r="I538" s="231"/>
      <c r="J538" s="226"/>
      <c r="K538" s="226"/>
      <c r="L538" s="232"/>
      <c r="M538" s="233"/>
      <c r="N538" s="234"/>
      <c r="O538" s="234"/>
      <c r="P538" s="234"/>
      <c r="Q538" s="234"/>
      <c r="R538" s="234"/>
      <c r="S538" s="234"/>
      <c r="T538" s="23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6" t="s">
        <v>180</v>
      </c>
      <c r="AU538" s="236" t="s">
        <v>82</v>
      </c>
      <c r="AV538" s="13" t="s">
        <v>82</v>
      </c>
      <c r="AW538" s="13" t="s">
        <v>33</v>
      </c>
      <c r="AX538" s="13" t="s">
        <v>72</v>
      </c>
      <c r="AY538" s="236" t="s">
        <v>170</v>
      </c>
    </row>
    <row r="539" s="13" customFormat="1">
      <c r="A539" s="13"/>
      <c r="B539" s="225"/>
      <c r="C539" s="226"/>
      <c r="D539" s="227" t="s">
        <v>180</v>
      </c>
      <c r="E539" s="228" t="s">
        <v>19</v>
      </c>
      <c r="F539" s="229" t="s">
        <v>698</v>
      </c>
      <c r="G539" s="226"/>
      <c r="H539" s="230">
        <v>6</v>
      </c>
      <c r="I539" s="231"/>
      <c r="J539" s="226"/>
      <c r="K539" s="226"/>
      <c r="L539" s="232"/>
      <c r="M539" s="233"/>
      <c r="N539" s="234"/>
      <c r="O539" s="234"/>
      <c r="P539" s="234"/>
      <c r="Q539" s="234"/>
      <c r="R539" s="234"/>
      <c r="S539" s="234"/>
      <c r="T539" s="23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6" t="s">
        <v>180</v>
      </c>
      <c r="AU539" s="236" t="s">
        <v>82</v>
      </c>
      <c r="AV539" s="13" t="s">
        <v>82</v>
      </c>
      <c r="AW539" s="13" t="s">
        <v>33</v>
      </c>
      <c r="AX539" s="13" t="s">
        <v>72</v>
      </c>
      <c r="AY539" s="236" t="s">
        <v>170</v>
      </c>
    </row>
    <row r="540" s="13" customFormat="1">
      <c r="A540" s="13"/>
      <c r="B540" s="225"/>
      <c r="C540" s="226"/>
      <c r="D540" s="227" t="s">
        <v>180</v>
      </c>
      <c r="E540" s="228" t="s">
        <v>19</v>
      </c>
      <c r="F540" s="229" t="s">
        <v>699</v>
      </c>
      <c r="G540" s="226"/>
      <c r="H540" s="230">
        <v>6</v>
      </c>
      <c r="I540" s="231"/>
      <c r="J540" s="226"/>
      <c r="K540" s="226"/>
      <c r="L540" s="232"/>
      <c r="M540" s="233"/>
      <c r="N540" s="234"/>
      <c r="O540" s="234"/>
      <c r="P540" s="234"/>
      <c r="Q540" s="234"/>
      <c r="R540" s="234"/>
      <c r="S540" s="234"/>
      <c r="T540" s="23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6" t="s">
        <v>180</v>
      </c>
      <c r="AU540" s="236" t="s">
        <v>82</v>
      </c>
      <c r="AV540" s="13" t="s">
        <v>82</v>
      </c>
      <c r="AW540" s="13" t="s">
        <v>33</v>
      </c>
      <c r="AX540" s="13" t="s">
        <v>72</v>
      </c>
      <c r="AY540" s="236" t="s">
        <v>170</v>
      </c>
    </row>
    <row r="541" s="13" customFormat="1">
      <c r="A541" s="13"/>
      <c r="B541" s="225"/>
      <c r="C541" s="226"/>
      <c r="D541" s="227" t="s">
        <v>180</v>
      </c>
      <c r="E541" s="228" t="s">
        <v>19</v>
      </c>
      <c r="F541" s="229" t="s">
        <v>700</v>
      </c>
      <c r="G541" s="226"/>
      <c r="H541" s="230">
        <v>6</v>
      </c>
      <c r="I541" s="231"/>
      <c r="J541" s="226"/>
      <c r="K541" s="226"/>
      <c r="L541" s="232"/>
      <c r="M541" s="233"/>
      <c r="N541" s="234"/>
      <c r="O541" s="234"/>
      <c r="P541" s="234"/>
      <c r="Q541" s="234"/>
      <c r="R541" s="234"/>
      <c r="S541" s="234"/>
      <c r="T541" s="23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6" t="s">
        <v>180</v>
      </c>
      <c r="AU541" s="236" t="s">
        <v>82</v>
      </c>
      <c r="AV541" s="13" t="s">
        <v>82</v>
      </c>
      <c r="AW541" s="13" t="s">
        <v>33</v>
      </c>
      <c r="AX541" s="13" t="s">
        <v>72</v>
      </c>
      <c r="AY541" s="236" t="s">
        <v>170</v>
      </c>
    </row>
    <row r="542" s="13" customFormat="1">
      <c r="A542" s="13"/>
      <c r="B542" s="225"/>
      <c r="C542" s="226"/>
      <c r="D542" s="227" t="s">
        <v>180</v>
      </c>
      <c r="E542" s="228" t="s">
        <v>19</v>
      </c>
      <c r="F542" s="229" t="s">
        <v>701</v>
      </c>
      <c r="G542" s="226"/>
      <c r="H542" s="230">
        <v>6</v>
      </c>
      <c r="I542" s="231"/>
      <c r="J542" s="226"/>
      <c r="K542" s="226"/>
      <c r="L542" s="232"/>
      <c r="M542" s="233"/>
      <c r="N542" s="234"/>
      <c r="O542" s="234"/>
      <c r="P542" s="234"/>
      <c r="Q542" s="234"/>
      <c r="R542" s="234"/>
      <c r="S542" s="234"/>
      <c r="T542" s="23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6" t="s">
        <v>180</v>
      </c>
      <c r="AU542" s="236" t="s">
        <v>82</v>
      </c>
      <c r="AV542" s="13" t="s">
        <v>82</v>
      </c>
      <c r="AW542" s="13" t="s">
        <v>33</v>
      </c>
      <c r="AX542" s="13" t="s">
        <v>72</v>
      </c>
      <c r="AY542" s="236" t="s">
        <v>170</v>
      </c>
    </row>
    <row r="543" s="13" customFormat="1">
      <c r="A543" s="13"/>
      <c r="B543" s="225"/>
      <c r="C543" s="226"/>
      <c r="D543" s="227" t="s">
        <v>180</v>
      </c>
      <c r="E543" s="228" t="s">
        <v>19</v>
      </c>
      <c r="F543" s="229" t="s">
        <v>702</v>
      </c>
      <c r="G543" s="226"/>
      <c r="H543" s="230">
        <v>6</v>
      </c>
      <c r="I543" s="231"/>
      <c r="J543" s="226"/>
      <c r="K543" s="226"/>
      <c r="L543" s="232"/>
      <c r="M543" s="233"/>
      <c r="N543" s="234"/>
      <c r="O543" s="234"/>
      <c r="P543" s="234"/>
      <c r="Q543" s="234"/>
      <c r="R543" s="234"/>
      <c r="S543" s="234"/>
      <c r="T543" s="235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6" t="s">
        <v>180</v>
      </c>
      <c r="AU543" s="236" t="s">
        <v>82</v>
      </c>
      <c r="AV543" s="13" t="s">
        <v>82</v>
      </c>
      <c r="AW543" s="13" t="s">
        <v>33</v>
      </c>
      <c r="AX543" s="13" t="s">
        <v>72</v>
      </c>
      <c r="AY543" s="236" t="s">
        <v>170</v>
      </c>
    </row>
    <row r="544" s="13" customFormat="1">
      <c r="A544" s="13"/>
      <c r="B544" s="225"/>
      <c r="C544" s="226"/>
      <c r="D544" s="227" t="s">
        <v>180</v>
      </c>
      <c r="E544" s="228" t="s">
        <v>19</v>
      </c>
      <c r="F544" s="229" t="s">
        <v>703</v>
      </c>
      <c r="G544" s="226"/>
      <c r="H544" s="230">
        <v>6</v>
      </c>
      <c r="I544" s="231"/>
      <c r="J544" s="226"/>
      <c r="K544" s="226"/>
      <c r="L544" s="232"/>
      <c r="M544" s="233"/>
      <c r="N544" s="234"/>
      <c r="O544" s="234"/>
      <c r="P544" s="234"/>
      <c r="Q544" s="234"/>
      <c r="R544" s="234"/>
      <c r="S544" s="234"/>
      <c r="T544" s="23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6" t="s">
        <v>180</v>
      </c>
      <c r="AU544" s="236" t="s">
        <v>82</v>
      </c>
      <c r="AV544" s="13" t="s">
        <v>82</v>
      </c>
      <c r="AW544" s="13" t="s">
        <v>33</v>
      </c>
      <c r="AX544" s="13" t="s">
        <v>72</v>
      </c>
      <c r="AY544" s="236" t="s">
        <v>170</v>
      </c>
    </row>
    <row r="545" s="13" customFormat="1">
      <c r="A545" s="13"/>
      <c r="B545" s="225"/>
      <c r="C545" s="226"/>
      <c r="D545" s="227" t="s">
        <v>180</v>
      </c>
      <c r="E545" s="228" t="s">
        <v>19</v>
      </c>
      <c r="F545" s="229" t="s">
        <v>704</v>
      </c>
      <c r="G545" s="226"/>
      <c r="H545" s="230">
        <v>6</v>
      </c>
      <c r="I545" s="231"/>
      <c r="J545" s="226"/>
      <c r="K545" s="226"/>
      <c r="L545" s="232"/>
      <c r="M545" s="233"/>
      <c r="N545" s="234"/>
      <c r="O545" s="234"/>
      <c r="P545" s="234"/>
      <c r="Q545" s="234"/>
      <c r="R545" s="234"/>
      <c r="S545" s="234"/>
      <c r="T545" s="23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6" t="s">
        <v>180</v>
      </c>
      <c r="AU545" s="236" t="s">
        <v>82</v>
      </c>
      <c r="AV545" s="13" t="s">
        <v>82</v>
      </c>
      <c r="AW545" s="13" t="s">
        <v>33</v>
      </c>
      <c r="AX545" s="13" t="s">
        <v>72</v>
      </c>
      <c r="AY545" s="236" t="s">
        <v>170</v>
      </c>
    </row>
    <row r="546" s="13" customFormat="1">
      <c r="A546" s="13"/>
      <c r="B546" s="225"/>
      <c r="C546" s="226"/>
      <c r="D546" s="227" t="s">
        <v>180</v>
      </c>
      <c r="E546" s="228" t="s">
        <v>19</v>
      </c>
      <c r="F546" s="229" t="s">
        <v>705</v>
      </c>
      <c r="G546" s="226"/>
      <c r="H546" s="230">
        <v>6</v>
      </c>
      <c r="I546" s="231"/>
      <c r="J546" s="226"/>
      <c r="K546" s="226"/>
      <c r="L546" s="232"/>
      <c r="M546" s="233"/>
      <c r="N546" s="234"/>
      <c r="O546" s="234"/>
      <c r="P546" s="234"/>
      <c r="Q546" s="234"/>
      <c r="R546" s="234"/>
      <c r="S546" s="234"/>
      <c r="T546" s="23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6" t="s">
        <v>180</v>
      </c>
      <c r="AU546" s="236" t="s">
        <v>82</v>
      </c>
      <c r="AV546" s="13" t="s">
        <v>82</v>
      </c>
      <c r="AW546" s="13" t="s">
        <v>33</v>
      </c>
      <c r="AX546" s="13" t="s">
        <v>72</v>
      </c>
      <c r="AY546" s="236" t="s">
        <v>170</v>
      </c>
    </row>
    <row r="547" s="13" customFormat="1">
      <c r="A547" s="13"/>
      <c r="B547" s="225"/>
      <c r="C547" s="226"/>
      <c r="D547" s="227" t="s">
        <v>180</v>
      </c>
      <c r="E547" s="228" t="s">
        <v>19</v>
      </c>
      <c r="F547" s="229" t="s">
        <v>706</v>
      </c>
      <c r="G547" s="226"/>
      <c r="H547" s="230">
        <v>6</v>
      </c>
      <c r="I547" s="231"/>
      <c r="J547" s="226"/>
      <c r="K547" s="226"/>
      <c r="L547" s="232"/>
      <c r="M547" s="233"/>
      <c r="N547" s="234"/>
      <c r="O547" s="234"/>
      <c r="P547" s="234"/>
      <c r="Q547" s="234"/>
      <c r="R547" s="234"/>
      <c r="S547" s="234"/>
      <c r="T547" s="23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6" t="s">
        <v>180</v>
      </c>
      <c r="AU547" s="236" t="s">
        <v>82</v>
      </c>
      <c r="AV547" s="13" t="s">
        <v>82</v>
      </c>
      <c r="AW547" s="13" t="s">
        <v>33</v>
      </c>
      <c r="AX547" s="13" t="s">
        <v>72</v>
      </c>
      <c r="AY547" s="236" t="s">
        <v>170</v>
      </c>
    </row>
    <row r="548" s="13" customFormat="1">
      <c r="A548" s="13"/>
      <c r="B548" s="225"/>
      <c r="C548" s="226"/>
      <c r="D548" s="227" t="s">
        <v>180</v>
      </c>
      <c r="E548" s="228" t="s">
        <v>19</v>
      </c>
      <c r="F548" s="229" t="s">
        <v>707</v>
      </c>
      <c r="G548" s="226"/>
      <c r="H548" s="230">
        <v>6</v>
      </c>
      <c r="I548" s="231"/>
      <c r="J548" s="226"/>
      <c r="K548" s="226"/>
      <c r="L548" s="232"/>
      <c r="M548" s="233"/>
      <c r="N548" s="234"/>
      <c r="O548" s="234"/>
      <c r="P548" s="234"/>
      <c r="Q548" s="234"/>
      <c r="R548" s="234"/>
      <c r="S548" s="234"/>
      <c r="T548" s="23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6" t="s">
        <v>180</v>
      </c>
      <c r="AU548" s="236" t="s">
        <v>82</v>
      </c>
      <c r="AV548" s="13" t="s">
        <v>82</v>
      </c>
      <c r="AW548" s="13" t="s">
        <v>33</v>
      </c>
      <c r="AX548" s="13" t="s">
        <v>72</v>
      </c>
      <c r="AY548" s="236" t="s">
        <v>170</v>
      </c>
    </row>
    <row r="549" s="13" customFormat="1">
      <c r="A549" s="13"/>
      <c r="B549" s="225"/>
      <c r="C549" s="226"/>
      <c r="D549" s="227" t="s">
        <v>180</v>
      </c>
      <c r="E549" s="228" t="s">
        <v>19</v>
      </c>
      <c r="F549" s="229" t="s">
        <v>708</v>
      </c>
      <c r="G549" s="226"/>
      <c r="H549" s="230">
        <v>6</v>
      </c>
      <c r="I549" s="231"/>
      <c r="J549" s="226"/>
      <c r="K549" s="226"/>
      <c r="L549" s="232"/>
      <c r="M549" s="233"/>
      <c r="N549" s="234"/>
      <c r="O549" s="234"/>
      <c r="P549" s="234"/>
      <c r="Q549" s="234"/>
      <c r="R549" s="234"/>
      <c r="S549" s="234"/>
      <c r="T549" s="235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6" t="s">
        <v>180</v>
      </c>
      <c r="AU549" s="236" t="s">
        <v>82</v>
      </c>
      <c r="AV549" s="13" t="s">
        <v>82</v>
      </c>
      <c r="AW549" s="13" t="s">
        <v>33</v>
      </c>
      <c r="AX549" s="13" t="s">
        <v>72</v>
      </c>
      <c r="AY549" s="236" t="s">
        <v>170</v>
      </c>
    </row>
    <row r="550" s="13" customFormat="1">
      <c r="A550" s="13"/>
      <c r="B550" s="225"/>
      <c r="C550" s="226"/>
      <c r="D550" s="227" t="s">
        <v>180</v>
      </c>
      <c r="E550" s="228" t="s">
        <v>19</v>
      </c>
      <c r="F550" s="229" t="s">
        <v>709</v>
      </c>
      <c r="G550" s="226"/>
      <c r="H550" s="230">
        <v>6</v>
      </c>
      <c r="I550" s="231"/>
      <c r="J550" s="226"/>
      <c r="K550" s="226"/>
      <c r="L550" s="232"/>
      <c r="M550" s="233"/>
      <c r="N550" s="234"/>
      <c r="O550" s="234"/>
      <c r="P550" s="234"/>
      <c r="Q550" s="234"/>
      <c r="R550" s="234"/>
      <c r="S550" s="234"/>
      <c r="T550" s="23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6" t="s">
        <v>180</v>
      </c>
      <c r="AU550" s="236" t="s">
        <v>82</v>
      </c>
      <c r="AV550" s="13" t="s">
        <v>82</v>
      </c>
      <c r="AW550" s="13" t="s">
        <v>33</v>
      </c>
      <c r="AX550" s="13" t="s">
        <v>72</v>
      </c>
      <c r="AY550" s="236" t="s">
        <v>170</v>
      </c>
    </row>
    <row r="551" s="13" customFormat="1">
      <c r="A551" s="13"/>
      <c r="B551" s="225"/>
      <c r="C551" s="226"/>
      <c r="D551" s="227" t="s">
        <v>180</v>
      </c>
      <c r="E551" s="228" t="s">
        <v>19</v>
      </c>
      <c r="F551" s="229" t="s">
        <v>710</v>
      </c>
      <c r="G551" s="226"/>
      <c r="H551" s="230">
        <v>6</v>
      </c>
      <c r="I551" s="231"/>
      <c r="J551" s="226"/>
      <c r="K551" s="226"/>
      <c r="L551" s="232"/>
      <c r="M551" s="233"/>
      <c r="N551" s="234"/>
      <c r="O551" s="234"/>
      <c r="P551" s="234"/>
      <c r="Q551" s="234"/>
      <c r="R551" s="234"/>
      <c r="S551" s="234"/>
      <c r="T551" s="23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6" t="s">
        <v>180</v>
      </c>
      <c r="AU551" s="236" t="s">
        <v>82</v>
      </c>
      <c r="AV551" s="13" t="s">
        <v>82</v>
      </c>
      <c r="AW551" s="13" t="s">
        <v>33</v>
      </c>
      <c r="AX551" s="13" t="s">
        <v>72</v>
      </c>
      <c r="AY551" s="236" t="s">
        <v>170</v>
      </c>
    </row>
    <row r="552" s="13" customFormat="1">
      <c r="A552" s="13"/>
      <c r="B552" s="225"/>
      <c r="C552" s="226"/>
      <c r="D552" s="227" t="s">
        <v>180</v>
      </c>
      <c r="E552" s="228" t="s">
        <v>19</v>
      </c>
      <c r="F552" s="229" t="s">
        <v>711</v>
      </c>
      <c r="G552" s="226"/>
      <c r="H552" s="230">
        <v>6</v>
      </c>
      <c r="I552" s="231"/>
      <c r="J552" s="226"/>
      <c r="K552" s="226"/>
      <c r="L552" s="232"/>
      <c r="M552" s="233"/>
      <c r="N552" s="234"/>
      <c r="O552" s="234"/>
      <c r="P552" s="234"/>
      <c r="Q552" s="234"/>
      <c r="R552" s="234"/>
      <c r="S552" s="234"/>
      <c r="T552" s="23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6" t="s">
        <v>180</v>
      </c>
      <c r="AU552" s="236" t="s">
        <v>82</v>
      </c>
      <c r="AV552" s="13" t="s">
        <v>82</v>
      </c>
      <c r="AW552" s="13" t="s">
        <v>33</v>
      </c>
      <c r="AX552" s="13" t="s">
        <v>72</v>
      </c>
      <c r="AY552" s="236" t="s">
        <v>170</v>
      </c>
    </row>
    <row r="553" s="13" customFormat="1">
      <c r="A553" s="13"/>
      <c r="B553" s="225"/>
      <c r="C553" s="226"/>
      <c r="D553" s="227" t="s">
        <v>180</v>
      </c>
      <c r="E553" s="228" t="s">
        <v>19</v>
      </c>
      <c r="F553" s="229" t="s">
        <v>712</v>
      </c>
      <c r="G553" s="226"/>
      <c r="H553" s="230">
        <v>7</v>
      </c>
      <c r="I553" s="231"/>
      <c r="J553" s="226"/>
      <c r="K553" s="226"/>
      <c r="L553" s="232"/>
      <c r="M553" s="233"/>
      <c r="N553" s="234"/>
      <c r="O553" s="234"/>
      <c r="P553" s="234"/>
      <c r="Q553" s="234"/>
      <c r="R553" s="234"/>
      <c r="S553" s="234"/>
      <c r="T553" s="235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6" t="s">
        <v>180</v>
      </c>
      <c r="AU553" s="236" t="s">
        <v>82</v>
      </c>
      <c r="AV553" s="13" t="s">
        <v>82</v>
      </c>
      <c r="AW553" s="13" t="s">
        <v>33</v>
      </c>
      <c r="AX553" s="13" t="s">
        <v>72</v>
      </c>
      <c r="AY553" s="236" t="s">
        <v>170</v>
      </c>
    </row>
    <row r="554" s="13" customFormat="1">
      <c r="A554" s="13"/>
      <c r="B554" s="225"/>
      <c r="C554" s="226"/>
      <c r="D554" s="227" t="s">
        <v>180</v>
      </c>
      <c r="E554" s="228" t="s">
        <v>19</v>
      </c>
      <c r="F554" s="229" t="s">
        <v>713</v>
      </c>
      <c r="G554" s="226"/>
      <c r="H554" s="230">
        <v>6</v>
      </c>
      <c r="I554" s="231"/>
      <c r="J554" s="226"/>
      <c r="K554" s="226"/>
      <c r="L554" s="232"/>
      <c r="M554" s="233"/>
      <c r="N554" s="234"/>
      <c r="O554" s="234"/>
      <c r="P554" s="234"/>
      <c r="Q554" s="234"/>
      <c r="R554" s="234"/>
      <c r="S554" s="234"/>
      <c r="T554" s="23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6" t="s">
        <v>180</v>
      </c>
      <c r="AU554" s="236" t="s">
        <v>82</v>
      </c>
      <c r="AV554" s="13" t="s">
        <v>82</v>
      </c>
      <c r="AW554" s="13" t="s">
        <v>33</v>
      </c>
      <c r="AX554" s="13" t="s">
        <v>72</v>
      </c>
      <c r="AY554" s="236" t="s">
        <v>170</v>
      </c>
    </row>
    <row r="555" s="13" customFormat="1">
      <c r="A555" s="13"/>
      <c r="B555" s="225"/>
      <c r="C555" s="226"/>
      <c r="D555" s="227" t="s">
        <v>180</v>
      </c>
      <c r="E555" s="228" t="s">
        <v>19</v>
      </c>
      <c r="F555" s="229" t="s">
        <v>714</v>
      </c>
      <c r="G555" s="226"/>
      <c r="H555" s="230">
        <v>6</v>
      </c>
      <c r="I555" s="231"/>
      <c r="J555" s="226"/>
      <c r="K555" s="226"/>
      <c r="L555" s="232"/>
      <c r="M555" s="233"/>
      <c r="N555" s="234"/>
      <c r="O555" s="234"/>
      <c r="P555" s="234"/>
      <c r="Q555" s="234"/>
      <c r="R555" s="234"/>
      <c r="S555" s="234"/>
      <c r="T555" s="235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6" t="s">
        <v>180</v>
      </c>
      <c r="AU555" s="236" t="s">
        <v>82</v>
      </c>
      <c r="AV555" s="13" t="s">
        <v>82</v>
      </c>
      <c r="AW555" s="13" t="s">
        <v>33</v>
      </c>
      <c r="AX555" s="13" t="s">
        <v>72</v>
      </c>
      <c r="AY555" s="236" t="s">
        <v>170</v>
      </c>
    </row>
    <row r="556" s="13" customFormat="1">
      <c r="A556" s="13"/>
      <c r="B556" s="225"/>
      <c r="C556" s="226"/>
      <c r="D556" s="227" t="s">
        <v>180</v>
      </c>
      <c r="E556" s="228" t="s">
        <v>19</v>
      </c>
      <c r="F556" s="229" t="s">
        <v>715</v>
      </c>
      <c r="G556" s="226"/>
      <c r="H556" s="230">
        <v>6</v>
      </c>
      <c r="I556" s="231"/>
      <c r="J556" s="226"/>
      <c r="K556" s="226"/>
      <c r="L556" s="232"/>
      <c r="M556" s="233"/>
      <c r="N556" s="234"/>
      <c r="O556" s="234"/>
      <c r="P556" s="234"/>
      <c r="Q556" s="234"/>
      <c r="R556" s="234"/>
      <c r="S556" s="234"/>
      <c r="T556" s="23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6" t="s">
        <v>180</v>
      </c>
      <c r="AU556" s="236" t="s">
        <v>82</v>
      </c>
      <c r="AV556" s="13" t="s">
        <v>82</v>
      </c>
      <c r="AW556" s="13" t="s">
        <v>33</v>
      </c>
      <c r="AX556" s="13" t="s">
        <v>72</v>
      </c>
      <c r="AY556" s="236" t="s">
        <v>170</v>
      </c>
    </row>
    <row r="557" s="14" customFormat="1">
      <c r="A557" s="14"/>
      <c r="B557" s="237"/>
      <c r="C557" s="238"/>
      <c r="D557" s="227" t="s">
        <v>180</v>
      </c>
      <c r="E557" s="239" t="s">
        <v>19</v>
      </c>
      <c r="F557" s="240" t="s">
        <v>186</v>
      </c>
      <c r="G557" s="238"/>
      <c r="H557" s="241">
        <v>121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7" t="s">
        <v>180</v>
      </c>
      <c r="AU557" s="247" t="s">
        <v>82</v>
      </c>
      <c r="AV557" s="14" t="s">
        <v>176</v>
      </c>
      <c r="AW557" s="14" t="s">
        <v>33</v>
      </c>
      <c r="AX557" s="14" t="s">
        <v>80</v>
      </c>
      <c r="AY557" s="247" t="s">
        <v>170</v>
      </c>
    </row>
    <row r="558" s="2" customFormat="1" ht="24.15" customHeight="1">
      <c r="A558" s="40"/>
      <c r="B558" s="41"/>
      <c r="C558" s="207" t="s">
        <v>716</v>
      </c>
      <c r="D558" s="207" t="s">
        <v>172</v>
      </c>
      <c r="E558" s="208" t="s">
        <v>717</v>
      </c>
      <c r="F558" s="209" t="s">
        <v>718</v>
      </c>
      <c r="G558" s="210" t="s">
        <v>90</v>
      </c>
      <c r="H558" s="211">
        <v>51</v>
      </c>
      <c r="I558" s="212"/>
      <c r="J558" s="213">
        <f>ROUND(I558*H558,2)</f>
        <v>0</v>
      </c>
      <c r="K558" s="209" t="s">
        <v>175</v>
      </c>
      <c r="L558" s="46"/>
      <c r="M558" s="214" t="s">
        <v>19</v>
      </c>
      <c r="N558" s="215" t="s">
        <v>43</v>
      </c>
      <c r="O558" s="86"/>
      <c r="P558" s="216">
        <f>O558*H558</f>
        <v>0</v>
      </c>
      <c r="Q558" s="216">
        <v>0.50077000000000005</v>
      </c>
      <c r="R558" s="216">
        <f>Q558*H558</f>
        <v>25.539270000000002</v>
      </c>
      <c r="S558" s="216">
        <v>0</v>
      </c>
      <c r="T558" s="217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18" t="s">
        <v>176</v>
      </c>
      <c r="AT558" s="218" t="s">
        <v>172</v>
      </c>
      <c r="AU558" s="218" t="s">
        <v>82</v>
      </c>
      <c r="AY558" s="19" t="s">
        <v>170</v>
      </c>
      <c r="BE558" s="219">
        <f>IF(N558="základní",J558,0)</f>
        <v>0</v>
      </c>
      <c r="BF558" s="219">
        <f>IF(N558="snížená",J558,0)</f>
        <v>0</v>
      </c>
      <c r="BG558" s="219">
        <f>IF(N558="zákl. přenesená",J558,0)</f>
        <v>0</v>
      </c>
      <c r="BH558" s="219">
        <f>IF(N558="sníž. přenesená",J558,0)</f>
        <v>0</v>
      </c>
      <c r="BI558" s="219">
        <f>IF(N558="nulová",J558,0)</f>
        <v>0</v>
      </c>
      <c r="BJ558" s="19" t="s">
        <v>80</v>
      </c>
      <c r="BK558" s="219">
        <f>ROUND(I558*H558,2)</f>
        <v>0</v>
      </c>
      <c r="BL558" s="19" t="s">
        <v>176</v>
      </c>
      <c r="BM558" s="218" t="s">
        <v>719</v>
      </c>
    </row>
    <row r="559" s="2" customFormat="1">
      <c r="A559" s="40"/>
      <c r="B559" s="41"/>
      <c r="C559" s="42"/>
      <c r="D559" s="220" t="s">
        <v>178</v>
      </c>
      <c r="E559" s="42"/>
      <c r="F559" s="221" t="s">
        <v>720</v>
      </c>
      <c r="G559" s="42"/>
      <c r="H559" s="42"/>
      <c r="I559" s="222"/>
      <c r="J559" s="42"/>
      <c r="K559" s="42"/>
      <c r="L559" s="46"/>
      <c r="M559" s="223"/>
      <c r="N559" s="224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178</v>
      </c>
      <c r="AU559" s="19" t="s">
        <v>82</v>
      </c>
    </row>
    <row r="560" s="13" customFormat="1">
      <c r="A560" s="13"/>
      <c r="B560" s="225"/>
      <c r="C560" s="226"/>
      <c r="D560" s="227" t="s">
        <v>180</v>
      </c>
      <c r="E560" s="228" t="s">
        <v>19</v>
      </c>
      <c r="F560" s="229" t="s">
        <v>721</v>
      </c>
      <c r="G560" s="226"/>
      <c r="H560" s="230">
        <v>51</v>
      </c>
      <c r="I560" s="231"/>
      <c r="J560" s="226"/>
      <c r="K560" s="226"/>
      <c r="L560" s="232"/>
      <c r="M560" s="233"/>
      <c r="N560" s="234"/>
      <c r="O560" s="234"/>
      <c r="P560" s="234"/>
      <c r="Q560" s="234"/>
      <c r="R560" s="234"/>
      <c r="S560" s="234"/>
      <c r="T560" s="23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6" t="s">
        <v>180</v>
      </c>
      <c r="AU560" s="236" t="s">
        <v>82</v>
      </c>
      <c r="AV560" s="13" t="s">
        <v>82</v>
      </c>
      <c r="AW560" s="13" t="s">
        <v>33</v>
      </c>
      <c r="AX560" s="13" t="s">
        <v>80</v>
      </c>
      <c r="AY560" s="236" t="s">
        <v>170</v>
      </c>
    </row>
    <row r="561" s="2" customFormat="1" ht="21.75" customHeight="1">
      <c r="A561" s="40"/>
      <c r="B561" s="41"/>
      <c r="C561" s="207" t="s">
        <v>722</v>
      </c>
      <c r="D561" s="207" t="s">
        <v>172</v>
      </c>
      <c r="E561" s="208" t="s">
        <v>723</v>
      </c>
      <c r="F561" s="209" t="s">
        <v>724</v>
      </c>
      <c r="G561" s="210" t="s">
        <v>90</v>
      </c>
      <c r="H561" s="211">
        <v>15.91</v>
      </c>
      <c r="I561" s="212"/>
      <c r="J561" s="213">
        <f>ROUND(I561*H561,2)</f>
        <v>0</v>
      </c>
      <c r="K561" s="209" t="s">
        <v>19</v>
      </c>
      <c r="L561" s="46"/>
      <c r="M561" s="214" t="s">
        <v>19</v>
      </c>
      <c r="N561" s="215" t="s">
        <v>43</v>
      </c>
      <c r="O561" s="86"/>
      <c r="P561" s="216">
        <f>O561*H561</f>
        <v>0</v>
      </c>
      <c r="Q561" s="216">
        <v>0.37613999999999997</v>
      </c>
      <c r="R561" s="216">
        <f>Q561*H561</f>
        <v>5.9843873999999992</v>
      </c>
      <c r="S561" s="216">
        <v>0</v>
      </c>
      <c r="T561" s="217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8" t="s">
        <v>176</v>
      </c>
      <c r="AT561" s="218" t="s">
        <v>172</v>
      </c>
      <c r="AU561" s="218" t="s">
        <v>82</v>
      </c>
      <c r="AY561" s="19" t="s">
        <v>170</v>
      </c>
      <c r="BE561" s="219">
        <f>IF(N561="základní",J561,0)</f>
        <v>0</v>
      </c>
      <c r="BF561" s="219">
        <f>IF(N561="snížená",J561,0)</f>
        <v>0</v>
      </c>
      <c r="BG561" s="219">
        <f>IF(N561="zákl. přenesená",J561,0)</f>
        <v>0</v>
      </c>
      <c r="BH561" s="219">
        <f>IF(N561="sníž. přenesená",J561,0)</f>
        <v>0</v>
      </c>
      <c r="BI561" s="219">
        <f>IF(N561="nulová",J561,0)</f>
        <v>0</v>
      </c>
      <c r="BJ561" s="19" t="s">
        <v>80</v>
      </c>
      <c r="BK561" s="219">
        <f>ROUND(I561*H561,2)</f>
        <v>0</v>
      </c>
      <c r="BL561" s="19" t="s">
        <v>176</v>
      </c>
      <c r="BM561" s="218" t="s">
        <v>725</v>
      </c>
    </row>
    <row r="562" s="2" customFormat="1">
      <c r="A562" s="40"/>
      <c r="B562" s="41"/>
      <c r="C562" s="42"/>
      <c r="D562" s="227" t="s">
        <v>204</v>
      </c>
      <c r="E562" s="42"/>
      <c r="F562" s="248" t="s">
        <v>726</v>
      </c>
      <c r="G562" s="42"/>
      <c r="H562" s="42"/>
      <c r="I562" s="222"/>
      <c r="J562" s="42"/>
      <c r="K562" s="42"/>
      <c r="L562" s="46"/>
      <c r="M562" s="223"/>
      <c r="N562" s="224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204</v>
      </c>
      <c r="AU562" s="19" t="s">
        <v>82</v>
      </c>
    </row>
    <row r="563" s="13" customFormat="1">
      <c r="A563" s="13"/>
      <c r="B563" s="225"/>
      <c r="C563" s="226"/>
      <c r="D563" s="227" t="s">
        <v>180</v>
      </c>
      <c r="E563" s="228" t="s">
        <v>19</v>
      </c>
      <c r="F563" s="229" t="s">
        <v>727</v>
      </c>
      <c r="G563" s="226"/>
      <c r="H563" s="230">
        <v>2.2200000000000002</v>
      </c>
      <c r="I563" s="231"/>
      <c r="J563" s="226"/>
      <c r="K563" s="226"/>
      <c r="L563" s="232"/>
      <c r="M563" s="233"/>
      <c r="N563" s="234"/>
      <c r="O563" s="234"/>
      <c r="P563" s="234"/>
      <c r="Q563" s="234"/>
      <c r="R563" s="234"/>
      <c r="S563" s="234"/>
      <c r="T563" s="23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6" t="s">
        <v>180</v>
      </c>
      <c r="AU563" s="236" t="s">
        <v>82</v>
      </c>
      <c r="AV563" s="13" t="s">
        <v>82</v>
      </c>
      <c r="AW563" s="13" t="s">
        <v>33</v>
      </c>
      <c r="AX563" s="13" t="s">
        <v>72</v>
      </c>
      <c r="AY563" s="236" t="s">
        <v>170</v>
      </c>
    </row>
    <row r="564" s="13" customFormat="1">
      <c r="A564" s="13"/>
      <c r="B564" s="225"/>
      <c r="C564" s="226"/>
      <c r="D564" s="227" t="s">
        <v>180</v>
      </c>
      <c r="E564" s="228" t="s">
        <v>19</v>
      </c>
      <c r="F564" s="229" t="s">
        <v>728</v>
      </c>
      <c r="G564" s="226"/>
      <c r="H564" s="230">
        <v>2.2200000000000002</v>
      </c>
      <c r="I564" s="231"/>
      <c r="J564" s="226"/>
      <c r="K564" s="226"/>
      <c r="L564" s="232"/>
      <c r="M564" s="233"/>
      <c r="N564" s="234"/>
      <c r="O564" s="234"/>
      <c r="P564" s="234"/>
      <c r="Q564" s="234"/>
      <c r="R564" s="234"/>
      <c r="S564" s="234"/>
      <c r="T564" s="23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6" t="s">
        <v>180</v>
      </c>
      <c r="AU564" s="236" t="s">
        <v>82</v>
      </c>
      <c r="AV564" s="13" t="s">
        <v>82</v>
      </c>
      <c r="AW564" s="13" t="s">
        <v>33</v>
      </c>
      <c r="AX564" s="13" t="s">
        <v>72</v>
      </c>
      <c r="AY564" s="236" t="s">
        <v>170</v>
      </c>
    </row>
    <row r="565" s="13" customFormat="1">
      <c r="A565" s="13"/>
      <c r="B565" s="225"/>
      <c r="C565" s="226"/>
      <c r="D565" s="227" t="s">
        <v>180</v>
      </c>
      <c r="E565" s="228" t="s">
        <v>19</v>
      </c>
      <c r="F565" s="229" t="s">
        <v>729</v>
      </c>
      <c r="G565" s="226"/>
      <c r="H565" s="230">
        <v>2.2200000000000002</v>
      </c>
      <c r="I565" s="231"/>
      <c r="J565" s="226"/>
      <c r="K565" s="226"/>
      <c r="L565" s="232"/>
      <c r="M565" s="233"/>
      <c r="N565" s="234"/>
      <c r="O565" s="234"/>
      <c r="P565" s="234"/>
      <c r="Q565" s="234"/>
      <c r="R565" s="234"/>
      <c r="S565" s="234"/>
      <c r="T565" s="23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6" t="s">
        <v>180</v>
      </c>
      <c r="AU565" s="236" t="s">
        <v>82</v>
      </c>
      <c r="AV565" s="13" t="s">
        <v>82</v>
      </c>
      <c r="AW565" s="13" t="s">
        <v>33</v>
      </c>
      <c r="AX565" s="13" t="s">
        <v>72</v>
      </c>
      <c r="AY565" s="236" t="s">
        <v>170</v>
      </c>
    </row>
    <row r="566" s="13" customFormat="1">
      <c r="A566" s="13"/>
      <c r="B566" s="225"/>
      <c r="C566" s="226"/>
      <c r="D566" s="227" t="s">
        <v>180</v>
      </c>
      <c r="E566" s="228" t="s">
        <v>19</v>
      </c>
      <c r="F566" s="229" t="s">
        <v>730</v>
      </c>
      <c r="G566" s="226"/>
      <c r="H566" s="230">
        <v>2.5899999999999999</v>
      </c>
      <c r="I566" s="231"/>
      <c r="J566" s="226"/>
      <c r="K566" s="226"/>
      <c r="L566" s="232"/>
      <c r="M566" s="233"/>
      <c r="N566" s="234"/>
      <c r="O566" s="234"/>
      <c r="P566" s="234"/>
      <c r="Q566" s="234"/>
      <c r="R566" s="234"/>
      <c r="S566" s="234"/>
      <c r="T566" s="23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6" t="s">
        <v>180</v>
      </c>
      <c r="AU566" s="236" t="s">
        <v>82</v>
      </c>
      <c r="AV566" s="13" t="s">
        <v>82</v>
      </c>
      <c r="AW566" s="13" t="s">
        <v>33</v>
      </c>
      <c r="AX566" s="13" t="s">
        <v>72</v>
      </c>
      <c r="AY566" s="236" t="s">
        <v>170</v>
      </c>
    </row>
    <row r="567" s="13" customFormat="1">
      <c r="A567" s="13"/>
      <c r="B567" s="225"/>
      <c r="C567" s="226"/>
      <c r="D567" s="227" t="s">
        <v>180</v>
      </c>
      <c r="E567" s="228" t="s">
        <v>19</v>
      </c>
      <c r="F567" s="229" t="s">
        <v>731</v>
      </c>
      <c r="G567" s="226"/>
      <c r="H567" s="230">
        <v>2.2200000000000002</v>
      </c>
      <c r="I567" s="231"/>
      <c r="J567" s="226"/>
      <c r="K567" s="226"/>
      <c r="L567" s="232"/>
      <c r="M567" s="233"/>
      <c r="N567" s="234"/>
      <c r="O567" s="234"/>
      <c r="P567" s="234"/>
      <c r="Q567" s="234"/>
      <c r="R567" s="234"/>
      <c r="S567" s="234"/>
      <c r="T567" s="235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6" t="s">
        <v>180</v>
      </c>
      <c r="AU567" s="236" t="s">
        <v>82</v>
      </c>
      <c r="AV567" s="13" t="s">
        <v>82</v>
      </c>
      <c r="AW567" s="13" t="s">
        <v>33</v>
      </c>
      <c r="AX567" s="13" t="s">
        <v>72</v>
      </c>
      <c r="AY567" s="236" t="s">
        <v>170</v>
      </c>
    </row>
    <row r="568" s="13" customFormat="1">
      <c r="A568" s="13"/>
      <c r="B568" s="225"/>
      <c r="C568" s="226"/>
      <c r="D568" s="227" t="s">
        <v>180</v>
      </c>
      <c r="E568" s="228" t="s">
        <v>19</v>
      </c>
      <c r="F568" s="229" t="s">
        <v>732</v>
      </c>
      <c r="G568" s="226"/>
      <c r="H568" s="230">
        <v>2.2200000000000002</v>
      </c>
      <c r="I568" s="231"/>
      <c r="J568" s="226"/>
      <c r="K568" s="226"/>
      <c r="L568" s="232"/>
      <c r="M568" s="233"/>
      <c r="N568" s="234"/>
      <c r="O568" s="234"/>
      <c r="P568" s="234"/>
      <c r="Q568" s="234"/>
      <c r="R568" s="234"/>
      <c r="S568" s="234"/>
      <c r="T568" s="23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36" t="s">
        <v>180</v>
      </c>
      <c r="AU568" s="236" t="s">
        <v>82</v>
      </c>
      <c r="AV568" s="13" t="s">
        <v>82</v>
      </c>
      <c r="AW568" s="13" t="s">
        <v>33</v>
      </c>
      <c r="AX568" s="13" t="s">
        <v>72</v>
      </c>
      <c r="AY568" s="236" t="s">
        <v>170</v>
      </c>
    </row>
    <row r="569" s="13" customFormat="1">
      <c r="A569" s="13"/>
      <c r="B569" s="225"/>
      <c r="C569" s="226"/>
      <c r="D569" s="227" t="s">
        <v>180</v>
      </c>
      <c r="E569" s="228" t="s">
        <v>19</v>
      </c>
      <c r="F569" s="229" t="s">
        <v>733</v>
      </c>
      <c r="G569" s="226"/>
      <c r="H569" s="230">
        <v>2.2200000000000002</v>
      </c>
      <c r="I569" s="231"/>
      <c r="J569" s="226"/>
      <c r="K569" s="226"/>
      <c r="L569" s="232"/>
      <c r="M569" s="233"/>
      <c r="N569" s="234"/>
      <c r="O569" s="234"/>
      <c r="P569" s="234"/>
      <c r="Q569" s="234"/>
      <c r="R569" s="234"/>
      <c r="S569" s="234"/>
      <c r="T569" s="23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6" t="s">
        <v>180</v>
      </c>
      <c r="AU569" s="236" t="s">
        <v>82</v>
      </c>
      <c r="AV569" s="13" t="s">
        <v>82</v>
      </c>
      <c r="AW569" s="13" t="s">
        <v>33</v>
      </c>
      <c r="AX569" s="13" t="s">
        <v>72</v>
      </c>
      <c r="AY569" s="236" t="s">
        <v>170</v>
      </c>
    </row>
    <row r="570" s="14" customFormat="1">
      <c r="A570" s="14"/>
      <c r="B570" s="237"/>
      <c r="C570" s="238"/>
      <c r="D570" s="227" t="s">
        <v>180</v>
      </c>
      <c r="E570" s="239" t="s">
        <v>19</v>
      </c>
      <c r="F570" s="240" t="s">
        <v>186</v>
      </c>
      <c r="G570" s="238"/>
      <c r="H570" s="241">
        <v>15.910000000000002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7" t="s">
        <v>180</v>
      </c>
      <c r="AU570" s="247" t="s">
        <v>82</v>
      </c>
      <c r="AV570" s="14" t="s">
        <v>176</v>
      </c>
      <c r="AW570" s="14" t="s">
        <v>33</v>
      </c>
      <c r="AX570" s="14" t="s">
        <v>80</v>
      </c>
      <c r="AY570" s="247" t="s">
        <v>170</v>
      </c>
    </row>
    <row r="571" s="2" customFormat="1" ht="16.5" customHeight="1">
      <c r="A571" s="40"/>
      <c r="B571" s="41"/>
      <c r="C571" s="207" t="s">
        <v>734</v>
      </c>
      <c r="D571" s="207" t="s">
        <v>172</v>
      </c>
      <c r="E571" s="208" t="s">
        <v>735</v>
      </c>
      <c r="F571" s="209" t="s">
        <v>736</v>
      </c>
      <c r="G571" s="210" t="s">
        <v>90</v>
      </c>
      <c r="H571" s="211">
        <v>28.859999999999999</v>
      </c>
      <c r="I571" s="212"/>
      <c r="J571" s="213">
        <f>ROUND(I571*H571,2)</f>
        <v>0</v>
      </c>
      <c r="K571" s="209" t="s">
        <v>19</v>
      </c>
      <c r="L571" s="46"/>
      <c r="M571" s="214" t="s">
        <v>19</v>
      </c>
      <c r="N571" s="215" t="s">
        <v>43</v>
      </c>
      <c r="O571" s="86"/>
      <c r="P571" s="216">
        <f>O571*H571</f>
        <v>0</v>
      </c>
      <c r="Q571" s="216">
        <v>0.37613999999999997</v>
      </c>
      <c r="R571" s="216">
        <f>Q571*H571</f>
        <v>10.855400399999999</v>
      </c>
      <c r="S571" s="216">
        <v>0</v>
      </c>
      <c r="T571" s="217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8" t="s">
        <v>176</v>
      </c>
      <c r="AT571" s="218" t="s">
        <v>172</v>
      </c>
      <c r="AU571" s="218" t="s">
        <v>82</v>
      </c>
      <c r="AY571" s="19" t="s">
        <v>170</v>
      </c>
      <c r="BE571" s="219">
        <f>IF(N571="základní",J571,0)</f>
        <v>0</v>
      </c>
      <c r="BF571" s="219">
        <f>IF(N571="snížená",J571,0)</f>
        <v>0</v>
      </c>
      <c r="BG571" s="219">
        <f>IF(N571="zákl. přenesená",J571,0)</f>
        <v>0</v>
      </c>
      <c r="BH571" s="219">
        <f>IF(N571="sníž. přenesená",J571,0)</f>
        <v>0</v>
      </c>
      <c r="BI571" s="219">
        <f>IF(N571="nulová",J571,0)</f>
        <v>0</v>
      </c>
      <c r="BJ571" s="19" t="s">
        <v>80</v>
      </c>
      <c r="BK571" s="219">
        <f>ROUND(I571*H571,2)</f>
        <v>0</v>
      </c>
      <c r="BL571" s="19" t="s">
        <v>176</v>
      </c>
      <c r="BM571" s="218" t="s">
        <v>737</v>
      </c>
    </row>
    <row r="572" s="2" customFormat="1">
      <c r="A572" s="40"/>
      <c r="B572" s="41"/>
      <c r="C572" s="42"/>
      <c r="D572" s="227" t="s">
        <v>204</v>
      </c>
      <c r="E572" s="42"/>
      <c r="F572" s="248" t="s">
        <v>738</v>
      </c>
      <c r="G572" s="42"/>
      <c r="H572" s="42"/>
      <c r="I572" s="222"/>
      <c r="J572" s="42"/>
      <c r="K572" s="42"/>
      <c r="L572" s="46"/>
      <c r="M572" s="223"/>
      <c r="N572" s="224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204</v>
      </c>
      <c r="AU572" s="19" t="s">
        <v>82</v>
      </c>
    </row>
    <row r="573" s="13" customFormat="1">
      <c r="A573" s="13"/>
      <c r="B573" s="225"/>
      <c r="C573" s="226"/>
      <c r="D573" s="227" t="s">
        <v>180</v>
      </c>
      <c r="E573" s="228" t="s">
        <v>19</v>
      </c>
      <c r="F573" s="229" t="s">
        <v>739</v>
      </c>
      <c r="G573" s="226"/>
      <c r="H573" s="230">
        <v>2.2200000000000002</v>
      </c>
      <c r="I573" s="231"/>
      <c r="J573" s="226"/>
      <c r="K573" s="226"/>
      <c r="L573" s="232"/>
      <c r="M573" s="233"/>
      <c r="N573" s="234"/>
      <c r="O573" s="234"/>
      <c r="P573" s="234"/>
      <c r="Q573" s="234"/>
      <c r="R573" s="234"/>
      <c r="S573" s="234"/>
      <c r="T573" s="235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6" t="s">
        <v>180</v>
      </c>
      <c r="AU573" s="236" t="s">
        <v>82</v>
      </c>
      <c r="AV573" s="13" t="s">
        <v>82</v>
      </c>
      <c r="AW573" s="13" t="s">
        <v>33</v>
      </c>
      <c r="AX573" s="13" t="s">
        <v>72</v>
      </c>
      <c r="AY573" s="236" t="s">
        <v>170</v>
      </c>
    </row>
    <row r="574" s="13" customFormat="1">
      <c r="A574" s="13"/>
      <c r="B574" s="225"/>
      <c r="C574" s="226"/>
      <c r="D574" s="227" t="s">
        <v>180</v>
      </c>
      <c r="E574" s="228" t="s">
        <v>19</v>
      </c>
      <c r="F574" s="229" t="s">
        <v>740</v>
      </c>
      <c r="G574" s="226"/>
      <c r="H574" s="230">
        <v>2.2200000000000002</v>
      </c>
      <c r="I574" s="231"/>
      <c r="J574" s="226"/>
      <c r="K574" s="226"/>
      <c r="L574" s="232"/>
      <c r="M574" s="233"/>
      <c r="N574" s="234"/>
      <c r="O574" s="234"/>
      <c r="P574" s="234"/>
      <c r="Q574" s="234"/>
      <c r="R574" s="234"/>
      <c r="S574" s="234"/>
      <c r="T574" s="235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6" t="s">
        <v>180</v>
      </c>
      <c r="AU574" s="236" t="s">
        <v>82</v>
      </c>
      <c r="AV574" s="13" t="s">
        <v>82</v>
      </c>
      <c r="AW574" s="13" t="s">
        <v>33</v>
      </c>
      <c r="AX574" s="13" t="s">
        <v>72</v>
      </c>
      <c r="AY574" s="236" t="s">
        <v>170</v>
      </c>
    </row>
    <row r="575" s="13" customFormat="1">
      <c r="A575" s="13"/>
      <c r="B575" s="225"/>
      <c r="C575" s="226"/>
      <c r="D575" s="227" t="s">
        <v>180</v>
      </c>
      <c r="E575" s="228" t="s">
        <v>19</v>
      </c>
      <c r="F575" s="229" t="s">
        <v>741</v>
      </c>
      <c r="G575" s="226"/>
      <c r="H575" s="230">
        <v>2.2200000000000002</v>
      </c>
      <c r="I575" s="231"/>
      <c r="J575" s="226"/>
      <c r="K575" s="226"/>
      <c r="L575" s="232"/>
      <c r="M575" s="233"/>
      <c r="N575" s="234"/>
      <c r="O575" s="234"/>
      <c r="P575" s="234"/>
      <c r="Q575" s="234"/>
      <c r="R575" s="234"/>
      <c r="S575" s="234"/>
      <c r="T575" s="23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6" t="s">
        <v>180</v>
      </c>
      <c r="AU575" s="236" t="s">
        <v>82</v>
      </c>
      <c r="AV575" s="13" t="s">
        <v>82</v>
      </c>
      <c r="AW575" s="13" t="s">
        <v>33</v>
      </c>
      <c r="AX575" s="13" t="s">
        <v>72</v>
      </c>
      <c r="AY575" s="236" t="s">
        <v>170</v>
      </c>
    </row>
    <row r="576" s="13" customFormat="1">
      <c r="A576" s="13"/>
      <c r="B576" s="225"/>
      <c r="C576" s="226"/>
      <c r="D576" s="227" t="s">
        <v>180</v>
      </c>
      <c r="E576" s="228" t="s">
        <v>19</v>
      </c>
      <c r="F576" s="229" t="s">
        <v>742</v>
      </c>
      <c r="G576" s="226"/>
      <c r="H576" s="230">
        <v>2.2200000000000002</v>
      </c>
      <c r="I576" s="231"/>
      <c r="J576" s="226"/>
      <c r="K576" s="226"/>
      <c r="L576" s="232"/>
      <c r="M576" s="233"/>
      <c r="N576" s="234"/>
      <c r="O576" s="234"/>
      <c r="P576" s="234"/>
      <c r="Q576" s="234"/>
      <c r="R576" s="234"/>
      <c r="S576" s="234"/>
      <c r="T576" s="23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6" t="s">
        <v>180</v>
      </c>
      <c r="AU576" s="236" t="s">
        <v>82</v>
      </c>
      <c r="AV576" s="13" t="s">
        <v>82</v>
      </c>
      <c r="AW576" s="13" t="s">
        <v>33</v>
      </c>
      <c r="AX576" s="13" t="s">
        <v>72</v>
      </c>
      <c r="AY576" s="236" t="s">
        <v>170</v>
      </c>
    </row>
    <row r="577" s="13" customFormat="1">
      <c r="A577" s="13"/>
      <c r="B577" s="225"/>
      <c r="C577" s="226"/>
      <c r="D577" s="227" t="s">
        <v>180</v>
      </c>
      <c r="E577" s="228" t="s">
        <v>19</v>
      </c>
      <c r="F577" s="229" t="s">
        <v>743</v>
      </c>
      <c r="G577" s="226"/>
      <c r="H577" s="230">
        <v>2.2200000000000002</v>
      </c>
      <c r="I577" s="231"/>
      <c r="J577" s="226"/>
      <c r="K577" s="226"/>
      <c r="L577" s="232"/>
      <c r="M577" s="233"/>
      <c r="N577" s="234"/>
      <c r="O577" s="234"/>
      <c r="P577" s="234"/>
      <c r="Q577" s="234"/>
      <c r="R577" s="234"/>
      <c r="S577" s="234"/>
      <c r="T577" s="23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6" t="s">
        <v>180</v>
      </c>
      <c r="AU577" s="236" t="s">
        <v>82</v>
      </c>
      <c r="AV577" s="13" t="s">
        <v>82</v>
      </c>
      <c r="AW577" s="13" t="s">
        <v>33</v>
      </c>
      <c r="AX577" s="13" t="s">
        <v>72</v>
      </c>
      <c r="AY577" s="236" t="s">
        <v>170</v>
      </c>
    </row>
    <row r="578" s="13" customFormat="1">
      <c r="A578" s="13"/>
      <c r="B578" s="225"/>
      <c r="C578" s="226"/>
      <c r="D578" s="227" t="s">
        <v>180</v>
      </c>
      <c r="E578" s="228" t="s">
        <v>19</v>
      </c>
      <c r="F578" s="229" t="s">
        <v>744</v>
      </c>
      <c r="G578" s="226"/>
      <c r="H578" s="230">
        <v>2.2200000000000002</v>
      </c>
      <c r="I578" s="231"/>
      <c r="J578" s="226"/>
      <c r="K578" s="226"/>
      <c r="L578" s="232"/>
      <c r="M578" s="233"/>
      <c r="N578" s="234"/>
      <c r="O578" s="234"/>
      <c r="P578" s="234"/>
      <c r="Q578" s="234"/>
      <c r="R578" s="234"/>
      <c r="S578" s="234"/>
      <c r="T578" s="23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6" t="s">
        <v>180</v>
      </c>
      <c r="AU578" s="236" t="s">
        <v>82</v>
      </c>
      <c r="AV578" s="13" t="s">
        <v>82</v>
      </c>
      <c r="AW578" s="13" t="s">
        <v>33</v>
      </c>
      <c r="AX578" s="13" t="s">
        <v>72</v>
      </c>
      <c r="AY578" s="236" t="s">
        <v>170</v>
      </c>
    </row>
    <row r="579" s="13" customFormat="1">
      <c r="A579" s="13"/>
      <c r="B579" s="225"/>
      <c r="C579" s="226"/>
      <c r="D579" s="227" t="s">
        <v>180</v>
      </c>
      <c r="E579" s="228" t="s">
        <v>19</v>
      </c>
      <c r="F579" s="229" t="s">
        <v>745</v>
      </c>
      <c r="G579" s="226"/>
      <c r="H579" s="230">
        <v>2.2200000000000002</v>
      </c>
      <c r="I579" s="231"/>
      <c r="J579" s="226"/>
      <c r="K579" s="226"/>
      <c r="L579" s="232"/>
      <c r="M579" s="233"/>
      <c r="N579" s="234"/>
      <c r="O579" s="234"/>
      <c r="P579" s="234"/>
      <c r="Q579" s="234"/>
      <c r="R579" s="234"/>
      <c r="S579" s="234"/>
      <c r="T579" s="23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6" t="s">
        <v>180</v>
      </c>
      <c r="AU579" s="236" t="s">
        <v>82</v>
      </c>
      <c r="AV579" s="13" t="s">
        <v>82</v>
      </c>
      <c r="AW579" s="13" t="s">
        <v>33</v>
      </c>
      <c r="AX579" s="13" t="s">
        <v>72</v>
      </c>
      <c r="AY579" s="236" t="s">
        <v>170</v>
      </c>
    </row>
    <row r="580" s="13" customFormat="1">
      <c r="A580" s="13"/>
      <c r="B580" s="225"/>
      <c r="C580" s="226"/>
      <c r="D580" s="227" t="s">
        <v>180</v>
      </c>
      <c r="E580" s="228" t="s">
        <v>19</v>
      </c>
      <c r="F580" s="229" t="s">
        <v>746</v>
      </c>
      <c r="G580" s="226"/>
      <c r="H580" s="230">
        <v>2.2200000000000002</v>
      </c>
      <c r="I580" s="231"/>
      <c r="J580" s="226"/>
      <c r="K580" s="226"/>
      <c r="L580" s="232"/>
      <c r="M580" s="233"/>
      <c r="N580" s="234"/>
      <c r="O580" s="234"/>
      <c r="P580" s="234"/>
      <c r="Q580" s="234"/>
      <c r="R580" s="234"/>
      <c r="S580" s="234"/>
      <c r="T580" s="23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6" t="s">
        <v>180</v>
      </c>
      <c r="AU580" s="236" t="s">
        <v>82</v>
      </c>
      <c r="AV580" s="13" t="s">
        <v>82</v>
      </c>
      <c r="AW580" s="13" t="s">
        <v>33</v>
      </c>
      <c r="AX580" s="13" t="s">
        <v>72</v>
      </c>
      <c r="AY580" s="236" t="s">
        <v>170</v>
      </c>
    </row>
    <row r="581" s="13" customFormat="1">
      <c r="A581" s="13"/>
      <c r="B581" s="225"/>
      <c r="C581" s="226"/>
      <c r="D581" s="227" t="s">
        <v>180</v>
      </c>
      <c r="E581" s="228" t="s">
        <v>19</v>
      </c>
      <c r="F581" s="229" t="s">
        <v>747</v>
      </c>
      <c r="G581" s="226"/>
      <c r="H581" s="230">
        <v>2.2200000000000002</v>
      </c>
      <c r="I581" s="231"/>
      <c r="J581" s="226"/>
      <c r="K581" s="226"/>
      <c r="L581" s="232"/>
      <c r="M581" s="233"/>
      <c r="N581" s="234"/>
      <c r="O581" s="234"/>
      <c r="P581" s="234"/>
      <c r="Q581" s="234"/>
      <c r="R581" s="234"/>
      <c r="S581" s="234"/>
      <c r="T581" s="23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6" t="s">
        <v>180</v>
      </c>
      <c r="AU581" s="236" t="s">
        <v>82</v>
      </c>
      <c r="AV581" s="13" t="s">
        <v>82</v>
      </c>
      <c r="AW581" s="13" t="s">
        <v>33</v>
      </c>
      <c r="AX581" s="13" t="s">
        <v>72</v>
      </c>
      <c r="AY581" s="236" t="s">
        <v>170</v>
      </c>
    </row>
    <row r="582" s="13" customFormat="1">
      <c r="A582" s="13"/>
      <c r="B582" s="225"/>
      <c r="C582" s="226"/>
      <c r="D582" s="227" t="s">
        <v>180</v>
      </c>
      <c r="E582" s="228" t="s">
        <v>19</v>
      </c>
      <c r="F582" s="229" t="s">
        <v>748</v>
      </c>
      <c r="G582" s="226"/>
      <c r="H582" s="230">
        <v>2.2200000000000002</v>
      </c>
      <c r="I582" s="231"/>
      <c r="J582" s="226"/>
      <c r="K582" s="226"/>
      <c r="L582" s="232"/>
      <c r="M582" s="233"/>
      <c r="N582" s="234"/>
      <c r="O582" s="234"/>
      <c r="P582" s="234"/>
      <c r="Q582" s="234"/>
      <c r="R582" s="234"/>
      <c r="S582" s="234"/>
      <c r="T582" s="235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6" t="s">
        <v>180</v>
      </c>
      <c r="AU582" s="236" t="s">
        <v>82</v>
      </c>
      <c r="AV582" s="13" t="s">
        <v>82</v>
      </c>
      <c r="AW582" s="13" t="s">
        <v>33</v>
      </c>
      <c r="AX582" s="13" t="s">
        <v>72</v>
      </c>
      <c r="AY582" s="236" t="s">
        <v>170</v>
      </c>
    </row>
    <row r="583" s="13" customFormat="1">
      <c r="A583" s="13"/>
      <c r="B583" s="225"/>
      <c r="C583" s="226"/>
      <c r="D583" s="227" t="s">
        <v>180</v>
      </c>
      <c r="E583" s="228" t="s">
        <v>19</v>
      </c>
      <c r="F583" s="229" t="s">
        <v>749</v>
      </c>
      <c r="G583" s="226"/>
      <c r="H583" s="230">
        <v>2.2200000000000002</v>
      </c>
      <c r="I583" s="231"/>
      <c r="J583" s="226"/>
      <c r="K583" s="226"/>
      <c r="L583" s="232"/>
      <c r="M583" s="233"/>
      <c r="N583" s="234"/>
      <c r="O583" s="234"/>
      <c r="P583" s="234"/>
      <c r="Q583" s="234"/>
      <c r="R583" s="234"/>
      <c r="S583" s="234"/>
      <c r="T583" s="235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6" t="s">
        <v>180</v>
      </c>
      <c r="AU583" s="236" t="s">
        <v>82</v>
      </c>
      <c r="AV583" s="13" t="s">
        <v>82</v>
      </c>
      <c r="AW583" s="13" t="s">
        <v>33</v>
      </c>
      <c r="AX583" s="13" t="s">
        <v>72</v>
      </c>
      <c r="AY583" s="236" t="s">
        <v>170</v>
      </c>
    </row>
    <row r="584" s="13" customFormat="1">
      <c r="A584" s="13"/>
      <c r="B584" s="225"/>
      <c r="C584" s="226"/>
      <c r="D584" s="227" t="s">
        <v>180</v>
      </c>
      <c r="E584" s="228" t="s">
        <v>19</v>
      </c>
      <c r="F584" s="229" t="s">
        <v>750</v>
      </c>
      <c r="G584" s="226"/>
      <c r="H584" s="230">
        <v>2.2200000000000002</v>
      </c>
      <c r="I584" s="231"/>
      <c r="J584" s="226"/>
      <c r="K584" s="226"/>
      <c r="L584" s="232"/>
      <c r="M584" s="233"/>
      <c r="N584" s="234"/>
      <c r="O584" s="234"/>
      <c r="P584" s="234"/>
      <c r="Q584" s="234"/>
      <c r="R584" s="234"/>
      <c r="S584" s="234"/>
      <c r="T584" s="235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6" t="s">
        <v>180</v>
      </c>
      <c r="AU584" s="236" t="s">
        <v>82</v>
      </c>
      <c r="AV584" s="13" t="s">
        <v>82</v>
      </c>
      <c r="AW584" s="13" t="s">
        <v>33</v>
      </c>
      <c r="AX584" s="13" t="s">
        <v>72</v>
      </c>
      <c r="AY584" s="236" t="s">
        <v>170</v>
      </c>
    </row>
    <row r="585" s="13" customFormat="1">
      <c r="A585" s="13"/>
      <c r="B585" s="225"/>
      <c r="C585" s="226"/>
      <c r="D585" s="227" t="s">
        <v>180</v>
      </c>
      <c r="E585" s="228" t="s">
        <v>19</v>
      </c>
      <c r="F585" s="229" t="s">
        <v>751</v>
      </c>
      <c r="G585" s="226"/>
      <c r="H585" s="230">
        <v>2.2200000000000002</v>
      </c>
      <c r="I585" s="231"/>
      <c r="J585" s="226"/>
      <c r="K585" s="226"/>
      <c r="L585" s="232"/>
      <c r="M585" s="233"/>
      <c r="N585" s="234"/>
      <c r="O585" s="234"/>
      <c r="P585" s="234"/>
      <c r="Q585" s="234"/>
      <c r="R585" s="234"/>
      <c r="S585" s="234"/>
      <c r="T585" s="23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6" t="s">
        <v>180</v>
      </c>
      <c r="AU585" s="236" t="s">
        <v>82</v>
      </c>
      <c r="AV585" s="13" t="s">
        <v>82</v>
      </c>
      <c r="AW585" s="13" t="s">
        <v>33</v>
      </c>
      <c r="AX585" s="13" t="s">
        <v>72</v>
      </c>
      <c r="AY585" s="236" t="s">
        <v>170</v>
      </c>
    </row>
    <row r="586" s="14" customFormat="1">
      <c r="A586" s="14"/>
      <c r="B586" s="237"/>
      <c r="C586" s="238"/>
      <c r="D586" s="227" t="s">
        <v>180</v>
      </c>
      <c r="E586" s="239" t="s">
        <v>19</v>
      </c>
      <c r="F586" s="240" t="s">
        <v>186</v>
      </c>
      <c r="G586" s="238"/>
      <c r="H586" s="241">
        <v>28.859999999999996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7" t="s">
        <v>180</v>
      </c>
      <c r="AU586" s="247" t="s">
        <v>82</v>
      </c>
      <c r="AV586" s="14" t="s">
        <v>176</v>
      </c>
      <c r="AW586" s="14" t="s">
        <v>33</v>
      </c>
      <c r="AX586" s="14" t="s">
        <v>80</v>
      </c>
      <c r="AY586" s="247" t="s">
        <v>170</v>
      </c>
    </row>
    <row r="587" s="12" customFormat="1" ht="22.8" customHeight="1">
      <c r="A587" s="12"/>
      <c r="B587" s="191"/>
      <c r="C587" s="192"/>
      <c r="D587" s="193" t="s">
        <v>71</v>
      </c>
      <c r="E587" s="205" t="s">
        <v>242</v>
      </c>
      <c r="F587" s="205" t="s">
        <v>752</v>
      </c>
      <c r="G587" s="192"/>
      <c r="H587" s="192"/>
      <c r="I587" s="195"/>
      <c r="J587" s="206">
        <f>BK587</f>
        <v>0</v>
      </c>
      <c r="K587" s="192"/>
      <c r="L587" s="197"/>
      <c r="M587" s="198"/>
      <c r="N587" s="199"/>
      <c r="O587" s="199"/>
      <c r="P587" s="200">
        <f>SUM(P588:P648)</f>
        <v>0</v>
      </c>
      <c r="Q587" s="199"/>
      <c r="R587" s="200">
        <f>SUM(R588:R648)</f>
        <v>124.77761160999999</v>
      </c>
      <c r="S587" s="199"/>
      <c r="T587" s="201">
        <f>SUM(T588:T648)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02" t="s">
        <v>80</v>
      </c>
      <c r="AT587" s="203" t="s">
        <v>71</v>
      </c>
      <c r="AU587" s="203" t="s">
        <v>80</v>
      </c>
      <c r="AY587" s="202" t="s">
        <v>170</v>
      </c>
      <c r="BK587" s="204">
        <f>SUM(BK588:BK648)</f>
        <v>0</v>
      </c>
    </row>
    <row r="588" s="2" customFormat="1" ht="24.15" customHeight="1">
      <c r="A588" s="40"/>
      <c r="B588" s="41"/>
      <c r="C588" s="207" t="s">
        <v>753</v>
      </c>
      <c r="D588" s="207" t="s">
        <v>172</v>
      </c>
      <c r="E588" s="208" t="s">
        <v>754</v>
      </c>
      <c r="F588" s="209" t="s">
        <v>755</v>
      </c>
      <c r="G588" s="210" t="s">
        <v>423</v>
      </c>
      <c r="H588" s="211">
        <v>20</v>
      </c>
      <c r="I588" s="212"/>
      <c r="J588" s="213">
        <f>ROUND(I588*H588,2)</f>
        <v>0</v>
      </c>
      <c r="K588" s="209" t="s">
        <v>175</v>
      </c>
      <c r="L588" s="46"/>
      <c r="M588" s="214" t="s">
        <v>19</v>
      </c>
      <c r="N588" s="215" t="s">
        <v>43</v>
      </c>
      <c r="O588" s="86"/>
      <c r="P588" s="216">
        <f>O588*H588</f>
        <v>0</v>
      </c>
      <c r="Q588" s="216">
        <v>9.0000000000000006E-05</v>
      </c>
      <c r="R588" s="216">
        <f>Q588*H588</f>
        <v>0.0018000000000000002</v>
      </c>
      <c r="S588" s="216">
        <v>0</v>
      </c>
      <c r="T588" s="217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18" t="s">
        <v>176</v>
      </c>
      <c r="AT588" s="218" t="s">
        <v>172</v>
      </c>
      <c r="AU588" s="218" t="s">
        <v>82</v>
      </c>
      <c r="AY588" s="19" t="s">
        <v>170</v>
      </c>
      <c r="BE588" s="219">
        <f>IF(N588="základní",J588,0)</f>
        <v>0</v>
      </c>
      <c r="BF588" s="219">
        <f>IF(N588="snížená",J588,0)</f>
        <v>0</v>
      </c>
      <c r="BG588" s="219">
        <f>IF(N588="zákl. přenesená",J588,0)</f>
        <v>0</v>
      </c>
      <c r="BH588" s="219">
        <f>IF(N588="sníž. přenesená",J588,0)</f>
        <v>0</v>
      </c>
      <c r="BI588" s="219">
        <f>IF(N588="nulová",J588,0)</f>
        <v>0</v>
      </c>
      <c r="BJ588" s="19" t="s">
        <v>80</v>
      </c>
      <c r="BK588" s="219">
        <f>ROUND(I588*H588,2)</f>
        <v>0</v>
      </c>
      <c r="BL588" s="19" t="s">
        <v>176</v>
      </c>
      <c r="BM588" s="218" t="s">
        <v>756</v>
      </c>
    </row>
    <row r="589" s="2" customFormat="1">
      <c r="A589" s="40"/>
      <c r="B589" s="41"/>
      <c r="C589" s="42"/>
      <c r="D589" s="220" t="s">
        <v>178</v>
      </c>
      <c r="E589" s="42"/>
      <c r="F589" s="221" t="s">
        <v>757</v>
      </c>
      <c r="G589" s="42"/>
      <c r="H589" s="42"/>
      <c r="I589" s="222"/>
      <c r="J589" s="42"/>
      <c r="K589" s="42"/>
      <c r="L589" s="46"/>
      <c r="M589" s="223"/>
      <c r="N589" s="224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178</v>
      </c>
      <c r="AU589" s="19" t="s">
        <v>82</v>
      </c>
    </row>
    <row r="590" s="13" customFormat="1">
      <c r="A590" s="13"/>
      <c r="B590" s="225"/>
      <c r="C590" s="226"/>
      <c r="D590" s="227" t="s">
        <v>180</v>
      </c>
      <c r="E590" s="228" t="s">
        <v>19</v>
      </c>
      <c r="F590" s="229" t="s">
        <v>758</v>
      </c>
      <c r="G590" s="226"/>
      <c r="H590" s="230">
        <v>20</v>
      </c>
      <c r="I590" s="231"/>
      <c r="J590" s="226"/>
      <c r="K590" s="226"/>
      <c r="L590" s="232"/>
      <c r="M590" s="233"/>
      <c r="N590" s="234"/>
      <c r="O590" s="234"/>
      <c r="P590" s="234"/>
      <c r="Q590" s="234"/>
      <c r="R590" s="234"/>
      <c r="S590" s="234"/>
      <c r="T590" s="23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6" t="s">
        <v>180</v>
      </c>
      <c r="AU590" s="236" t="s">
        <v>82</v>
      </c>
      <c r="AV590" s="13" t="s">
        <v>82</v>
      </c>
      <c r="AW590" s="13" t="s">
        <v>33</v>
      </c>
      <c r="AX590" s="13" t="s">
        <v>72</v>
      </c>
      <c r="AY590" s="236" t="s">
        <v>170</v>
      </c>
    </row>
    <row r="591" s="14" customFormat="1">
      <c r="A591" s="14"/>
      <c r="B591" s="237"/>
      <c r="C591" s="238"/>
      <c r="D591" s="227" t="s">
        <v>180</v>
      </c>
      <c r="E591" s="239" t="s">
        <v>19</v>
      </c>
      <c r="F591" s="240" t="s">
        <v>186</v>
      </c>
      <c r="G591" s="238"/>
      <c r="H591" s="241">
        <v>20</v>
      </c>
      <c r="I591" s="242"/>
      <c r="J591" s="238"/>
      <c r="K591" s="238"/>
      <c r="L591" s="243"/>
      <c r="M591" s="244"/>
      <c r="N591" s="245"/>
      <c r="O591" s="245"/>
      <c r="P591" s="245"/>
      <c r="Q591" s="245"/>
      <c r="R591" s="245"/>
      <c r="S591" s="245"/>
      <c r="T591" s="24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47" t="s">
        <v>180</v>
      </c>
      <c r="AU591" s="247" t="s">
        <v>82</v>
      </c>
      <c r="AV591" s="14" t="s">
        <v>176</v>
      </c>
      <c r="AW591" s="14" t="s">
        <v>33</v>
      </c>
      <c r="AX591" s="14" t="s">
        <v>80</v>
      </c>
      <c r="AY591" s="247" t="s">
        <v>170</v>
      </c>
    </row>
    <row r="592" s="2" customFormat="1" ht="21.75" customHeight="1">
      <c r="A592" s="40"/>
      <c r="B592" s="41"/>
      <c r="C592" s="207" t="s">
        <v>759</v>
      </c>
      <c r="D592" s="207" t="s">
        <v>172</v>
      </c>
      <c r="E592" s="208" t="s">
        <v>760</v>
      </c>
      <c r="F592" s="209" t="s">
        <v>761</v>
      </c>
      <c r="G592" s="210" t="s">
        <v>762</v>
      </c>
      <c r="H592" s="211">
        <v>1</v>
      </c>
      <c r="I592" s="212"/>
      <c r="J592" s="213">
        <f>ROUND(I592*H592,2)</f>
        <v>0</v>
      </c>
      <c r="K592" s="209" t="s">
        <v>175</v>
      </c>
      <c r="L592" s="46"/>
      <c r="M592" s="214" t="s">
        <v>19</v>
      </c>
      <c r="N592" s="215" t="s">
        <v>43</v>
      </c>
      <c r="O592" s="86"/>
      <c r="P592" s="216">
        <f>O592*H592</f>
        <v>0</v>
      </c>
      <c r="Q592" s="216">
        <v>16.035990000000002</v>
      </c>
      <c r="R592" s="216">
        <f>Q592*H592</f>
        <v>16.035990000000002</v>
      </c>
      <c r="S592" s="216">
        <v>0</v>
      </c>
      <c r="T592" s="217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8" t="s">
        <v>176</v>
      </c>
      <c r="AT592" s="218" t="s">
        <v>172</v>
      </c>
      <c r="AU592" s="218" t="s">
        <v>82</v>
      </c>
      <c r="AY592" s="19" t="s">
        <v>170</v>
      </c>
      <c r="BE592" s="219">
        <f>IF(N592="základní",J592,0)</f>
        <v>0</v>
      </c>
      <c r="BF592" s="219">
        <f>IF(N592="snížená",J592,0)</f>
        <v>0</v>
      </c>
      <c r="BG592" s="219">
        <f>IF(N592="zákl. přenesená",J592,0)</f>
        <v>0</v>
      </c>
      <c r="BH592" s="219">
        <f>IF(N592="sníž. přenesená",J592,0)</f>
        <v>0</v>
      </c>
      <c r="BI592" s="219">
        <f>IF(N592="nulová",J592,0)</f>
        <v>0</v>
      </c>
      <c r="BJ592" s="19" t="s">
        <v>80</v>
      </c>
      <c r="BK592" s="219">
        <f>ROUND(I592*H592,2)</f>
        <v>0</v>
      </c>
      <c r="BL592" s="19" t="s">
        <v>176</v>
      </c>
      <c r="BM592" s="218" t="s">
        <v>763</v>
      </c>
    </row>
    <row r="593" s="2" customFormat="1">
      <c r="A593" s="40"/>
      <c r="B593" s="41"/>
      <c r="C593" s="42"/>
      <c r="D593" s="220" t="s">
        <v>178</v>
      </c>
      <c r="E593" s="42"/>
      <c r="F593" s="221" t="s">
        <v>764</v>
      </c>
      <c r="G593" s="42"/>
      <c r="H593" s="42"/>
      <c r="I593" s="222"/>
      <c r="J593" s="42"/>
      <c r="K593" s="42"/>
      <c r="L593" s="46"/>
      <c r="M593" s="223"/>
      <c r="N593" s="224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178</v>
      </c>
      <c r="AU593" s="19" t="s">
        <v>82</v>
      </c>
    </row>
    <row r="594" s="2" customFormat="1">
      <c r="A594" s="40"/>
      <c r="B594" s="41"/>
      <c r="C594" s="42"/>
      <c r="D594" s="227" t="s">
        <v>204</v>
      </c>
      <c r="E594" s="42"/>
      <c r="F594" s="248" t="s">
        <v>765</v>
      </c>
      <c r="G594" s="42"/>
      <c r="H594" s="42"/>
      <c r="I594" s="222"/>
      <c r="J594" s="42"/>
      <c r="K594" s="42"/>
      <c r="L594" s="46"/>
      <c r="M594" s="223"/>
      <c r="N594" s="224"/>
      <c r="O594" s="86"/>
      <c r="P594" s="86"/>
      <c r="Q594" s="86"/>
      <c r="R594" s="86"/>
      <c r="S594" s="86"/>
      <c r="T594" s="87"/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T594" s="19" t="s">
        <v>204</v>
      </c>
      <c r="AU594" s="19" t="s">
        <v>82</v>
      </c>
    </row>
    <row r="595" s="13" customFormat="1">
      <c r="A595" s="13"/>
      <c r="B595" s="225"/>
      <c r="C595" s="226"/>
      <c r="D595" s="227" t="s">
        <v>180</v>
      </c>
      <c r="E595" s="228" t="s">
        <v>19</v>
      </c>
      <c r="F595" s="229" t="s">
        <v>766</v>
      </c>
      <c r="G595" s="226"/>
      <c r="H595" s="230">
        <v>1</v>
      </c>
      <c r="I595" s="231"/>
      <c r="J595" s="226"/>
      <c r="K595" s="226"/>
      <c r="L595" s="232"/>
      <c r="M595" s="233"/>
      <c r="N595" s="234"/>
      <c r="O595" s="234"/>
      <c r="P595" s="234"/>
      <c r="Q595" s="234"/>
      <c r="R595" s="234"/>
      <c r="S595" s="234"/>
      <c r="T595" s="23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6" t="s">
        <v>180</v>
      </c>
      <c r="AU595" s="236" t="s">
        <v>82</v>
      </c>
      <c r="AV595" s="13" t="s">
        <v>82</v>
      </c>
      <c r="AW595" s="13" t="s">
        <v>33</v>
      </c>
      <c r="AX595" s="13" t="s">
        <v>80</v>
      </c>
      <c r="AY595" s="236" t="s">
        <v>170</v>
      </c>
    </row>
    <row r="596" s="2" customFormat="1" ht="21.75" customHeight="1">
      <c r="A596" s="40"/>
      <c r="B596" s="41"/>
      <c r="C596" s="207" t="s">
        <v>767</v>
      </c>
      <c r="D596" s="207" t="s">
        <v>172</v>
      </c>
      <c r="E596" s="208" t="s">
        <v>768</v>
      </c>
      <c r="F596" s="209" t="s">
        <v>769</v>
      </c>
      <c r="G596" s="210" t="s">
        <v>423</v>
      </c>
      <c r="H596" s="211">
        <v>16.5</v>
      </c>
      <c r="I596" s="212"/>
      <c r="J596" s="213">
        <f>ROUND(I596*H596,2)</f>
        <v>0</v>
      </c>
      <c r="K596" s="209" t="s">
        <v>175</v>
      </c>
      <c r="L596" s="46"/>
      <c r="M596" s="214" t="s">
        <v>19</v>
      </c>
      <c r="N596" s="215" t="s">
        <v>43</v>
      </c>
      <c r="O596" s="86"/>
      <c r="P596" s="216">
        <f>O596*H596</f>
        <v>0</v>
      </c>
      <c r="Q596" s="216">
        <v>0</v>
      </c>
      <c r="R596" s="216">
        <f>Q596*H596</f>
        <v>0</v>
      </c>
      <c r="S596" s="216">
        <v>0</v>
      </c>
      <c r="T596" s="217">
        <f>S596*H596</f>
        <v>0</v>
      </c>
      <c r="U596" s="40"/>
      <c r="V596" s="40"/>
      <c r="W596" s="40"/>
      <c r="X596" s="40"/>
      <c r="Y596" s="40"/>
      <c r="Z596" s="40"/>
      <c r="AA596" s="40"/>
      <c r="AB596" s="40"/>
      <c r="AC596" s="40"/>
      <c r="AD596" s="40"/>
      <c r="AE596" s="40"/>
      <c r="AR596" s="218" t="s">
        <v>176</v>
      </c>
      <c r="AT596" s="218" t="s">
        <v>172</v>
      </c>
      <c r="AU596" s="218" t="s">
        <v>82</v>
      </c>
      <c r="AY596" s="19" t="s">
        <v>170</v>
      </c>
      <c r="BE596" s="219">
        <f>IF(N596="základní",J596,0)</f>
        <v>0</v>
      </c>
      <c r="BF596" s="219">
        <f>IF(N596="snížená",J596,0)</f>
        <v>0</v>
      </c>
      <c r="BG596" s="219">
        <f>IF(N596="zákl. přenesená",J596,0)</f>
        <v>0</v>
      </c>
      <c r="BH596" s="219">
        <f>IF(N596="sníž. přenesená",J596,0)</f>
        <v>0</v>
      </c>
      <c r="BI596" s="219">
        <f>IF(N596="nulová",J596,0)</f>
        <v>0</v>
      </c>
      <c r="BJ596" s="19" t="s">
        <v>80</v>
      </c>
      <c r="BK596" s="219">
        <f>ROUND(I596*H596,2)</f>
        <v>0</v>
      </c>
      <c r="BL596" s="19" t="s">
        <v>176</v>
      </c>
      <c r="BM596" s="218" t="s">
        <v>770</v>
      </c>
    </row>
    <row r="597" s="2" customFormat="1">
      <c r="A597" s="40"/>
      <c r="B597" s="41"/>
      <c r="C597" s="42"/>
      <c r="D597" s="220" t="s">
        <v>178</v>
      </c>
      <c r="E597" s="42"/>
      <c r="F597" s="221" t="s">
        <v>771</v>
      </c>
      <c r="G597" s="42"/>
      <c r="H597" s="42"/>
      <c r="I597" s="222"/>
      <c r="J597" s="42"/>
      <c r="K597" s="42"/>
      <c r="L597" s="46"/>
      <c r="M597" s="223"/>
      <c r="N597" s="224"/>
      <c r="O597" s="86"/>
      <c r="P597" s="86"/>
      <c r="Q597" s="86"/>
      <c r="R597" s="86"/>
      <c r="S597" s="86"/>
      <c r="T597" s="87"/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T597" s="19" t="s">
        <v>178</v>
      </c>
      <c r="AU597" s="19" t="s">
        <v>82</v>
      </c>
    </row>
    <row r="598" s="13" customFormat="1">
      <c r="A598" s="13"/>
      <c r="B598" s="225"/>
      <c r="C598" s="226"/>
      <c r="D598" s="227" t="s">
        <v>180</v>
      </c>
      <c r="E598" s="228" t="s">
        <v>19</v>
      </c>
      <c r="F598" s="229" t="s">
        <v>772</v>
      </c>
      <c r="G598" s="226"/>
      <c r="H598" s="230">
        <v>6.5</v>
      </c>
      <c r="I598" s="231"/>
      <c r="J598" s="226"/>
      <c r="K598" s="226"/>
      <c r="L598" s="232"/>
      <c r="M598" s="233"/>
      <c r="N598" s="234"/>
      <c r="O598" s="234"/>
      <c r="P598" s="234"/>
      <c r="Q598" s="234"/>
      <c r="R598" s="234"/>
      <c r="S598" s="234"/>
      <c r="T598" s="23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6" t="s">
        <v>180</v>
      </c>
      <c r="AU598" s="236" t="s">
        <v>82</v>
      </c>
      <c r="AV598" s="13" t="s">
        <v>82</v>
      </c>
      <c r="AW598" s="13" t="s">
        <v>33</v>
      </c>
      <c r="AX598" s="13" t="s">
        <v>72</v>
      </c>
      <c r="AY598" s="236" t="s">
        <v>170</v>
      </c>
    </row>
    <row r="599" s="13" customFormat="1">
      <c r="A599" s="13"/>
      <c r="B599" s="225"/>
      <c r="C599" s="226"/>
      <c r="D599" s="227" t="s">
        <v>180</v>
      </c>
      <c r="E599" s="228" t="s">
        <v>19</v>
      </c>
      <c r="F599" s="229" t="s">
        <v>773</v>
      </c>
      <c r="G599" s="226"/>
      <c r="H599" s="230">
        <v>10</v>
      </c>
      <c r="I599" s="231"/>
      <c r="J599" s="226"/>
      <c r="K599" s="226"/>
      <c r="L599" s="232"/>
      <c r="M599" s="233"/>
      <c r="N599" s="234"/>
      <c r="O599" s="234"/>
      <c r="P599" s="234"/>
      <c r="Q599" s="234"/>
      <c r="R599" s="234"/>
      <c r="S599" s="234"/>
      <c r="T599" s="23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6" t="s">
        <v>180</v>
      </c>
      <c r="AU599" s="236" t="s">
        <v>82</v>
      </c>
      <c r="AV599" s="13" t="s">
        <v>82</v>
      </c>
      <c r="AW599" s="13" t="s">
        <v>33</v>
      </c>
      <c r="AX599" s="13" t="s">
        <v>72</v>
      </c>
      <c r="AY599" s="236" t="s">
        <v>170</v>
      </c>
    </row>
    <row r="600" s="14" customFormat="1">
      <c r="A600" s="14"/>
      <c r="B600" s="237"/>
      <c r="C600" s="238"/>
      <c r="D600" s="227" t="s">
        <v>180</v>
      </c>
      <c r="E600" s="239" t="s">
        <v>19</v>
      </c>
      <c r="F600" s="240" t="s">
        <v>186</v>
      </c>
      <c r="G600" s="238"/>
      <c r="H600" s="241">
        <v>16.5</v>
      </c>
      <c r="I600" s="242"/>
      <c r="J600" s="238"/>
      <c r="K600" s="238"/>
      <c r="L600" s="243"/>
      <c r="M600" s="244"/>
      <c r="N600" s="245"/>
      <c r="O600" s="245"/>
      <c r="P600" s="245"/>
      <c r="Q600" s="245"/>
      <c r="R600" s="245"/>
      <c r="S600" s="245"/>
      <c r="T600" s="24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7" t="s">
        <v>180</v>
      </c>
      <c r="AU600" s="247" t="s">
        <v>82</v>
      </c>
      <c r="AV600" s="14" t="s">
        <v>176</v>
      </c>
      <c r="AW600" s="14" t="s">
        <v>33</v>
      </c>
      <c r="AX600" s="14" t="s">
        <v>80</v>
      </c>
      <c r="AY600" s="247" t="s">
        <v>170</v>
      </c>
    </row>
    <row r="601" s="2" customFormat="1" ht="16.5" customHeight="1">
      <c r="A601" s="40"/>
      <c r="B601" s="41"/>
      <c r="C601" s="270" t="s">
        <v>774</v>
      </c>
      <c r="D601" s="270" t="s">
        <v>361</v>
      </c>
      <c r="E601" s="271" t="s">
        <v>775</v>
      </c>
      <c r="F601" s="272" t="s">
        <v>776</v>
      </c>
      <c r="G601" s="273" t="s">
        <v>423</v>
      </c>
      <c r="H601" s="274">
        <v>16.748000000000001</v>
      </c>
      <c r="I601" s="275"/>
      <c r="J601" s="276">
        <f>ROUND(I601*H601,2)</f>
        <v>0</v>
      </c>
      <c r="K601" s="272" t="s">
        <v>175</v>
      </c>
      <c r="L601" s="277"/>
      <c r="M601" s="278" t="s">
        <v>19</v>
      </c>
      <c r="N601" s="279" t="s">
        <v>43</v>
      </c>
      <c r="O601" s="86"/>
      <c r="P601" s="216">
        <f>O601*H601</f>
        <v>0</v>
      </c>
      <c r="Q601" s="216">
        <v>0.030169999999999999</v>
      </c>
      <c r="R601" s="216">
        <f>Q601*H601</f>
        <v>0.50528716000000007</v>
      </c>
      <c r="S601" s="216">
        <v>0</v>
      </c>
      <c r="T601" s="217">
        <f>S601*H601</f>
        <v>0</v>
      </c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R601" s="218" t="s">
        <v>225</v>
      </c>
      <c r="AT601" s="218" t="s">
        <v>361</v>
      </c>
      <c r="AU601" s="218" t="s">
        <v>82</v>
      </c>
      <c r="AY601" s="19" t="s">
        <v>170</v>
      </c>
      <c r="BE601" s="219">
        <f>IF(N601="základní",J601,0)</f>
        <v>0</v>
      </c>
      <c r="BF601" s="219">
        <f>IF(N601="snížená",J601,0)</f>
        <v>0</v>
      </c>
      <c r="BG601" s="219">
        <f>IF(N601="zákl. přenesená",J601,0)</f>
        <v>0</v>
      </c>
      <c r="BH601" s="219">
        <f>IF(N601="sníž. přenesená",J601,0)</f>
        <v>0</v>
      </c>
      <c r="BI601" s="219">
        <f>IF(N601="nulová",J601,0)</f>
        <v>0</v>
      </c>
      <c r="BJ601" s="19" t="s">
        <v>80</v>
      </c>
      <c r="BK601" s="219">
        <f>ROUND(I601*H601,2)</f>
        <v>0</v>
      </c>
      <c r="BL601" s="19" t="s">
        <v>176</v>
      </c>
      <c r="BM601" s="218" t="s">
        <v>777</v>
      </c>
    </row>
    <row r="602" s="13" customFormat="1">
      <c r="A602" s="13"/>
      <c r="B602" s="225"/>
      <c r="C602" s="226"/>
      <c r="D602" s="227" t="s">
        <v>180</v>
      </c>
      <c r="E602" s="228" t="s">
        <v>19</v>
      </c>
      <c r="F602" s="229" t="s">
        <v>778</v>
      </c>
      <c r="G602" s="226"/>
      <c r="H602" s="230">
        <v>16.748000000000001</v>
      </c>
      <c r="I602" s="231"/>
      <c r="J602" s="226"/>
      <c r="K602" s="226"/>
      <c r="L602" s="232"/>
      <c r="M602" s="233"/>
      <c r="N602" s="234"/>
      <c r="O602" s="234"/>
      <c r="P602" s="234"/>
      <c r="Q602" s="234"/>
      <c r="R602" s="234"/>
      <c r="S602" s="234"/>
      <c r="T602" s="235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6" t="s">
        <v>180</v>
      </c>
      <c r="AU602" s="236" t="s">
        <v>82</v>
      </c>
      <c r="AV602" s="13" t="s">
        <v>82</v>
      </c>
      <c r="AW602" s="13" t="s">
        <v>33</v>
      </c>
      <c r="AX602" s="13" t="s">
        <v>80</v>
      </c>
      <c r="AY602" s="236" t="s">
        <v>170</v>
      </c>
    </row>
    <row r="603" s="2" customFormat="1" ht="16.5" customHeight="1">
      <c r="A603" s="40"/>
      <c r="B603" s="41"/>
      <c r="C603" s="207" t="s">
        <v>779</v>
      </c>
      <c r="D603" s="207" t="s">
        <v>172</v>
      </c>
      <c r="E603" s="208" t="s">
        <v>780</v>
      </c>
      <c r="F603" s="209" t="s">
        <v>781</v>
      </c>
      <c r="G603" s="210" t="s">
        <v>108</v>
      </c>
      <c r="H603" s="211">
        <v>35.990000000000002</v>
      </c>
      <c r="I603" s="212"/>
      <c r="J603" s="213">
        <f>ROUND(I603*H603,2)</f>
        <v>0</v>
      </c>
      <c r="K603" s="209" t="s">
        <v>175</v>
      </c>
      <c r="L603" s="46"/>
      <c r="M603" s="214" t="s">
        <v>19</v>
      </c>
      <c r="N603" s="215" t="s">
        <v>43</v>
      </c>
      <c r="O603" s="86"/>
      <c r="P603" s="216">
        <f>O603*H603</f>
        <v>0</v>
      </c>
      <c r="Q603" s="216">
        <v>1.9695</v>
      </c>
      <c r="R603" s="216">
        <f>Q603*H603</f>
        <v>70.882305000000002</v>
      </c>
      <c r="S603" s="216">
        <v>0</v>
      </c>
      <c r="T603" s="217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8" t="s">
        <v>176</v>
      </c>
      <c r="AT603" s="218" t="s">
        <v>172</v>
      </c>
      <c r="AU603" s="218" t="s">
        <v>82</v>
      </c>
      <c r="AY603" s="19" t="s">
        <v>170</v>
      </c>
      <c r="BE603" s="219">
        <f>IF(N603="základní",J603,0)</f>
        <v>0</v>
      </c>
      <c r="BF603" s="219">
        <f>IF(N603="snížená",J603,0)</f>
        <v>0</v>
      </c>
      <c r="BG603" s="219">
        <f>IF(N603="zákl. přenesená",J603,0)</f>
        <v>0</v>
      </c>
      <c r="BH603" s="219">
        <f>IF(N603="sníž. přenesená",J603,0)</f>
        <v>0</v>
      </c>
      <c r="BI603" s="219">
        <f>IF(N603="nulová",J603,0)</f>
        <v>0</v>
      </c>
      <c r="BJ603" s="19" t="s">
        <v>80</v>
      </c>
      <c r="BK603" s="219">
        <f>ROUND(I603*H603,2)</f>
        <v>0</v>
      </c>
      <c r="BL603" s="19" t="s">
        <v>176</v>
      </c>
      <c r="BM603" s="218" t="s">
        <v>782</v>
      </c>
    </row>
    <row r="604" s="2" customFormat="1">
      <c r="A604" s="40"/>
      <c r="B604" s="41"/>
      <c r="C604" s="42"/>
      <c r="D604" s="220" t="s">
        <v>178</v>
      </c>
      <c r="E604" s="42"/>
      <c r="F604" s="221" t="s">
        <v>783</v>
      </c>
      <c r="G604" s="42"/>
      <c r="H604" s="42"/>
      <c r="I604" s="222"/>
      <c r="J604" s="42"/>
      <c r="K604" s="42"/>
      <c r="L604" s="46"/>
      <c r="M604" s="223"/>
      <c r="N604" s="224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178</v>
      </c>
      <c r="AU604" s="19" t="s">
        <v>82</v>
      </c>
    </row>
    <row r="605" s="13" customFormat="1">
      <c r="A605" s="13"/>
      <c r="B605" s="225"/>
      <c r="C605" s="226"/>
      <c r="D605" s="227" t="s">
        <v>180</v>
      </c>
      <c r="E605" s="228" t="s">
        <v>19</v>
      </c>
      <c r="F605" s="229" t="s">
        <v>784</v>
      </c>
      <c r="G605" s="226"/>
      <c r="H605" s="230">
        <v>4.5499999999999998</v>
      </c>
      <c r="I605" s="231"/>
      <c r="J605" s="226"/>
      <c r="K605" s="226"/>
      <c r="L605" s="232"/>
      <c r="M605" s="233"/>
      <c r="N605" s="234"/>
      <c r="O605" s="234"/>
      <c r="P605" s="234"/>
      <c r="Q605" s="234"/>
      <c r="R605" s="234"/>
      <c r="S605" s="234"/>
      <c r="T605" s="23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6" t="s">
        <v>180</v>
      </c>
      <c r="AU605" s="236" t="s">
        <v>82</v>
      </c>
      <c r="AV605" s="13" t="s">
        <v>82</v>
      </c>
      <c r="AW605" s="13" t="s">
        <v>33</v>
      </c>
      <c r="AX605" s="13" t="s">
        <v>72</v>
      </c>
      <c r="AY605" s="236" t="s">
        <v>170</v>
      </c>
    </row>
    <row r="606" s="13" customFormat="1">
      <c r="A606" s="13"/>
      <c r="B606" s="225"/>
      <c r="C606" s="226"/>
      <c r="D606" s="227" t="s">
        <v>180</v>
      </c>
      <c r="E606" s="228" t="s">
        <v>19</v>
      </c>
      <c r="F606" s="229" t="s">
        <v>785</v>
      </c>
      <c r="G606" s="226"/>
      <c r="H606" s="230">
        <v>7</v>
      </c>
      <c r="I606" s="231"/>
      <c r="J606" s="226"/>
      <c r="K606" s="226"/>
      <c r="L606" s="232"/>
      <c r="M606" s="233"/>
      <c r="N606" s="234"/>
      <c r="O606" s="234"/>
      <c r="P606" s="234"/>
      <c r="Q606" s="234"/>
      <c r="R606" s="234"/>
      <c r="S606" s="234"/>
      <c r="T606" s="23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6" t="s">
        <v>180</v>
      </c>
      <c r="AU606" s="236" t="s">
        <v>82</v>
      </c>
      <c r="AV606" s="13" t="s">
        <v>82</v>
      </c>
      <c r="AW606" s="13" t="s">
        <v>33</v>
      </c>
      <c r="AX606" s="13" t="s">
        <v>72</v>
      </c>
      <c r="AY606" s="236" t="s">
        <v>170</v>
      </c>
    </row>
    <row r="607" s="13" customFormat="1">
      <c r="A607" s="13"/>
      <c r="B607" s="225"/>
      <c r="C607" s="226"/>
      <c r="D607" s="227" t="s">
        <v>180</v>
      </c>
      <c r="E607" s="228" t="s">
        <v>19</v>
      </c>
      <c r="F607" s="229" t="s">
        <v>786</v>
      </c>
      <c r="G607" s="226"/>
      <c r="H607" s="230">
        <v>24.440000000000001</v>
      </c>
      <c r="I607" s="231"/>
      <c r="J607" s="226"/>
      <c r="K607" s="226"/>
      <c r="L607" s="232"/>
      <c r="M607" s="233"/>
      <c r="N607" s="234"/>
      <c r="O607" s="234"/>
      <c r="P607" s="234"/>
      <c r="Q607" s="234"/>
      <c r="R607" s="234"/>
      <c r="S607" s="234"/>
      <c r="T607" s="23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6" t="s">
        <v>180</v>
      </c>
      <c r="AU607" s="236" t="s">
        <v>82</v>
      </c>
      <c r="AV607" s="13" t="s">
        <v>82</v>
      </c>
      <c r="AW607" s="13" t="s">
        <v>33</v>
      </c>
      <c r="AX607" s="13" t="s">
        <v>72</v>
      </c>
      <c r="AY607" s="236" t="s">
        <v>170</v>
      </c>
    </row>
    <row r="608" s="14" customFormat="1">
      <c r="A608" s="14"/>
      <c r="B608" s="237"/>
      <c r="C608" s="238"/>
      <c r="D608" s="227" t="s">
        <v>180</v>
      </c>
      <c r="E608" s="239" t="s">
        <v>19</v>
      </c>
      <c r="F608" s="240" t="s">
        <v>186</v>
      </c>
      <c r="G608" s="238"/>
      <c r="H608" s="241">
        <v>35.990000000000002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7" t="s">
        <v>180</v>
      </c>
      <c r="AU608" s="247" t="s">
        <v>82</v>
      </c>
      <c r="AV608" s="14" t="s">
        <v>176</v>
      </c>
      <c r="AW608" s="14" t="s">
        <v>33</v>
      </c>
      <c r="AX608" s="14" t="s">
        <v>80</v>
      </c>
      <c r="AY608" s="247" t="s">
        <v>170</v>
      </c>
    </row>
    <row r="609" s="2" customFormat="1" ht="16.5" customHeight="1">
      <c r="A609" s="40"/>
      <c r="B609" s="41"/>
      <c r="C609" s="207" t="s">
        <v>787</v>
      </c>
      <c r="D609" s="207" t="s">
        <v>172</v>
      </c>
      <c r="E609" s="208" t="s">
        <v>788</v>
      </c>
      <c r="F609" s="209" t="s">
        <v>789</v>
      </c>
      <c r="G609" s="210" t="s">
        <v>762</v>
      </c>
      <c r="H609" s="211">
        <v>2</v>
      </c>
      <c r="I609" s="212"/>
      <c r="J609" s="213">
        <f>ROUND(I609*H609,2)</f>
        <v>0</v>
      </c>
      <c r="K609" s="209" t="s">
        <v>19</v>
      </c>
      <c r="L609" s="46"/>
      <c r="M609" s="214" t="s">
        <v>19</v>
      </c>
      <c r="N609" s="215" t="s">
        <v>43</v>
      </c>
      <c r="O609" s="86"/>
      <c r="P609" s="216">
        <f>O609*H609</f>
        <v>0</v>
      </c>
      <c r="Q609" s="216">
        <v>16.75142</v>
      </c>
      <c r="R609" s="216">
        <f>Q609*H609</f>
        <v>33.502839999999999</v>
      </c>
      <c r="S609" s="216">
        <v>0</v>
      </c>
      <c r="T609" s="217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18" t="s">
        <v>176</v>
      </c>
      <c r="AT609" s="218" t="s">
        <v>172</v>
      </c>
      <c r="AU609" s="218" t="s">
        <v>82</v>
      </c>
      <c r="AY609" s="19" t="s">
        <v>170</v>
      </c>
      <c r="BE609" s="219">
        <f>IF(N609="základní",J609,0)</f>
        <v>0</v>
      </c>
      <c r="BF609" s="219">
        <f>IF(N609="snížená",J609,0)</f>
        <v>0</v>
      </c>
      <c r="BG609" s="219">
        <f>IF(N609="zákl. přenesená",J609,0)</f>
        <v>0</v>
      </c>
      <c r="BH609" s="219">
        <f>IF(N609="sníž. přenesená",J609,0)</f>
        <v>0</v>
      </c>
      <c r="BI609" s="219">
        <f>IF(N609="nulová",J609,0)</f>
        <v>0</v>
      </c>
      <c r="BJ609" s="19" t="s">
        <v>80</v>
      </c>
      <c r="BK609" s="219">
        <f>ROUND(I609*H609,2)</f>
        <v>0</v>
      </c>
      <c r="BL609" s="19" t="s">
        <v>176</v>
      </c>
      <c r="BM609" s="218" t="s">
        <v>790</v>
      </c>
    </row>
    <row r="610" s="2" customFormat="1">
      <c r="A610" s="40"/>
      <c r="B610" s="41"/>
      <c r="C610" s="42"/>
      <c r="D610" s="227" t="s">
        <v>204</v>
      </c>
      <c r="E610" s="42"/>
      <c r="F610" s="248" t="s">
        <v>791</v>
      </c>
      <c r="G610" s="42"/>
      <c r="H610" s="42"/>
      <c r="I610" s="222"/>
      <c r="J610" s="42"/>
      <c r="K610" s="42"/>
      <c r="L610" s="46"/>
      <c r="M610" s="223"/>
      <c r="N610" s="224"/>
      <c r="O610" s="86"/>
      <c r="P610" s="86"/>
      <c r="Q610" s="86"/>
      <c r="R610" s="86"/>
      <c r="S610" s="86"/>
      <c r="T610" s="87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204</v>
      </c>
      <c r="AU610" s="19" t="s">
        <v>82</v>
      </c>
    </row>
    <row r="611" s="13" customFormat="1">
      <c r="A611" s="13"/>
      <c r="B611" s="225"/>
      <c r="C611" s="226"/>
      <c r="D611" s="227" t="s">
        <v>180</v>
      </c>
      <c r="E611" s="228" t="s">
        <v>19</v>
      </c>
      <c r="F611" s="229" t="s">
        <v>82</v>
      </c>
      <c r="G611" s="226"/>
      <c r="H611" s="230">
        <v>2</v>
      </c>
      <c r="I611" s="231"/>
      <c r="J611" s="226"/>
      <c r="K611" s="226"/>
      <c r="L611" s="232"/>
      <c r="M611" s="233"/>
      <c r="N611" s="234"/>
      <c r="O611" s="234"/>
      <c r="P611" s="234"/>
      <c r="Q611" s="234"/>
      <c r="R611" s="234"/>
      <c r="S611" s="234"/>
      <c r="T611" s="235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6" t="s">
        <v>180</v>
      </c>
      <c r="AU611" s="236" t="s">
        <v>82</v>
      </c>
      <c r="AV611" s="13" t="s">
        <v>82</v>
      </c>
      <c r="AW611" s="13" t="s">
        <v>33</v>
      </c>
      <c r="AX611" s="13" t="s">
        <v>80</v>
      </c>
      <c r="AY611" s="236" t="s">
        <v>170</v>
      </c>
    </row>
    <row r="612" s="2" customFormat="1" ht="21.75" customHeight="1">
      <c r="A612" s="40"/>
      <c r="B612" s="41"/>
      <c r="C612" s="207" t="s">
        <v>792</v>
      </c>
      <c r="D612" s="207" t="s">
        <v>172</v>
      </c>
      <c r="E612" s="208" t="s">
        <v>793</v>
      </c>
      <c r="F612" s="209" t="s">
        <v>794</v>
      </c>
      <c r="G612" s="210" t="s">
        <v>423</v>
      </c>
      <c r="H612" s="211">
        <v>11</v>
      </c>
      <c r="I612" s="212"/>
      <c r="J612" s="213">
        <f>ROUND(I612*H612,2)</f>
        <v>0</v>
      </c>
      <c r="K612" s="209" t="s">
        <v>175</v>
      </c>
      <c r="L612" s="46"/>
      <c r="M612" s="214" t="s">
        <v>19</v>
      </c>
      <c r="N612" s="215" t="s">
        <v>43</v>
      </c>
      <c r="O612" s="86"/>
      <c r="P612" s="216">
        <f>O612*H612</f>
        <v>0</v>
      </c>
      <c r="Q612" s="216">
        <v>0</v>
      </c>
      <c r="R612" s="216">
        <f>Q612*H612</f>
        <v>0</v>
      </c>
      <c r="S612" s="216">
        <v>0</v>
      </c>
      <c r="T612" s="217">
        <f>S612*H612</f>
        <v>0</v>
      </c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R612" s="218" t="s">
        <v>176</v>
      </c>
      <c r="AT612" s="218" t="s">
        <v>172</v>
      </c>
      <c r="AU612" s="218" t="s">
        <v>82</v>
      </c>
      <c r="AY612" s="19" t="s">
        <v>170</v>
      </c>
      <c r="BE612" s="219">
        <f>IF(N612="základní",J612,0)</f>
        <v>0</v>
      </c>
      <c r="BF612" s="219">
        <f>IF(N612="snížená",J612,0)</f>
        <v>0</v>
      </c>
      <c r="BG612" s="219">
        <f>IF(N612="zákl. přenesená",J612,0)</f>
        <v>0</v>
      </c>
      <c r="BH612" s="219">
        <f>IF(N612="sníž. přenesená",J612,0)</f>
        <v>0</v>
      </c>
      <c r="BI612" s="219">
        <f>IF(N612="nulová",J612,0)</f>
        <v>0</v>
      </c>
      <c r="BJ612" s="19" t="s">
        <v>80</v>
      </c>
      <c r="BK612" s="219">
        <f>ROUND(I612*H612,2)</f>
        <v>0</v>
      </c>
      <c r="BL612" s="19" t="s">
        <v>176</v>
      </c>
      <c r="BM612" s="218" t="s">
        <v>795</v>
      </c>
    </row>
    <row r="613" s="2" customFormat="1">
      <c r="A613" s="40"/>
      <c r="B613" s="41"/>
      <c r="C613" s="42"/>
      <c r="D613" s="220" t="s">
        <v>178</v>
      </c>
      <c r="E613" s="42"/>
      <c r="F613" s="221" t="s">
        <v>796</v>
      </c>
      <c r="G613" s="42"/>
      <c r="H613" s="42"/>
      <c r="I613" s="222"/>
      <c r="J613" s="42"/>
      <c r="K613" s="42"/>
      <c r="L613" s="46"/>
      <c r="M613" s="223"/>
      <c r="N613" s="224"/>
      <c r="O613" s="86"/>
      <c r="P613" s="86"/>
      <c r="Q613" s="86"/>
      <c r="R613" s="86"/>
      <c r="S613" s="86"/>
      <c r="T613" s="87"/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T613" s="19" t="s">
        <v>178</v>
      </c>
      <c r="AU613" s="19" t="s">
        <v>82</v>
      </c>
    </row>
    <row r="614" s="13" customFormat="1">
      <c r="A614" s="13"/>
      <c r="B614" s="225"/>
      <c r="C614" s="226"/>
      <c r="D614" s="227" t="s">
        <v>180</v>
      </c>
      <c r="E614" s="228" t="s">
        <v>19</v>
      </c>
      <c r="F614" s="229" t="s">
        <v>797</v>
      </c>
      <c r="G614" s="226"/>
      <c r="H614" s="230">
        <v>11</v>
      </c>
      <c r="I614" s="231"/>
      <c r="J614" s="226"/>
      <c r="K614" s="226"/>
      <c r="L614" s="232"/>
      <c r="M614" s="233"/>
      <c r="N614" s="234"/>
      <c r="O614" s="234"/>
      <c r="P614" s="234"/>
      <c r="Q614" s="234"/>
      <c r="R614" s="234"/>
      <c r="S614" s="234"/>
      <c r="T614" s="23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6" t="s">
        <v>180</v>
      </c>
      <c r="AU614" s="236" t="s">
        <v>82</v>
      </c>
      <c r="AV614" s="13" t="s">
        <v>82</v>
      </c>
      <c r="AW614" s="13" t="s">
        <v>33</v>
      </c>
      <c r="AX614" s="13" t="s">
        <v>80</v>
      </c>
      <c r="AY614" s="236" t="s">
        <v>170</v>
      </c>
    </row>
    <row r="615" s="2" customFormat="1" ht="16.5" customHeight="1">
      <c r="A615" s="40"/>
      <c r="B615" s="41"/>
      <c r="C615" s="270" t="s">
        <v>798</v>
      </c>
      <c r="D615" s="270" t="s">
        <v>361</v>
      </c>
      <c r="E615" s="271" t="s">
        <v>799</v>
      </c>
      <c r="F615" s="272" t="s">
        <v>800</v>
      </c>
      <c r="G615" s="273" t="s">
        <v>423</v>
      </c>
      <c r="H615" s="274">
        <v>11.164999999999999</v>
      </c>
      <c r="I615" s="275"/>
      <c r="J615" s="276">
        <f>ROUND(I615*H615,2)</f>
        <v>0</v>
      </c>
      <c r="K615" s="272" t="s">
        <v>175</v>
      </c>
      <c r="L615" s="277"/>
      <c r="M615" s="278" t="s">
        <v>19</v>
      </c>
      <c r="N615" s="279" t="s">
        <v>43</v>
      </c>
      <c r="O615" s="86"/>
      <c r="P615" s="216">
        <f>O615*H615</f>
        <v>0</v>
      </c>
      <c r="Q615" s="216">
        <v>0.14732999999999999</v>
      </c>
      <c r="R615" s="216">
        <f>Q615*H615</f>
        <v>1.6449394499999999</v>
      </c>
      <c r="S615" s="216">
        <v>0</v>
      </c>
      <c r="T615" s="217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18" t="s">
        <v>225</v>
      </c>
      <c r="AT615" s="218" t="s">
        <v>361</v>
      </c>
      <c r="AU615" s="218" t="s">
        <v>82</v>
      </c>
      <c r="AY615" s="19" t="s">
        <v>170</v>
      </c>
      <c r="BE615" s="219">
        <f>IF(N615="základní",J615,0)</f>
        <v>0</v>
      </c>
      <c r="BF615" s="219">
        <f>IF(N615="snížená",J615,0)</f>
        <v>0</v>
      </c>
      <c r="BG615" s="219">
        <f>IF(N615="zákl. přenesená",J615,0)</f>
        <v>0</v>
      </c>
      <c r="BH615" s="219">
        <f>IF(N615="sníž. přenesená",J615,0)</f>
        <v>0</v>
      </c>
      <c r="BI615" s="219">
        <f>IF(N615="nulová",J615,0)</f>
        <v>0</v>
      </c>
      <c r="BJ615" s="19" t="s">
        <v>80</v>
      </c>
      <c r="BK615" s="219">
        <f>ROUND(I615*H615,2)</f>
        <v>0</v>
      </c>
      <c r="BL615" s="19" t="s">
        <v>176</v>
      </c>
      <c r="BM615" s="218" t="s">
        <v>801</v>
      </c>
    </row>
    <row r="616" s="13" customFormat="1">
      <c r="A616" s="13"/>
      <c r="B616" s="225"/>
      <c r="C616" s="226"/>
      <c r="D616" s="227" t="s">
        <v>180</v>
      </c>
      <c r="E616" s="228" t="s">
        <v>19</v>
      </c>
      <c r="F616" s="229" t="s">
        <v>802</v>
      </c>
      <c r="G616" s="226"/>
      <c r="H616" s="230">
        <v>11.164999999999999</v>
      </c>
      <c r="I616" s="231"/>
      <c r="J616" s="226"/>
      <c r="K616" s="226"/>
      <c r="L616" s="232"/>
      <c r="M616" s="233"/>
      <c r="N616" s="234"/>
      <c r="O616" s="234"/>
      <c r="P616" s="234"/>
      <c r="Q616" s="234"/>
      <c r="R616" s="234"/>
      <c r="S616" s="234"/>
      <c r="T616" s="23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6" t="s">
        <v>180</v>
      </c>
      <c r="AU616" s="236" t="s">
        <v>82</v>
      </c>
      <c r="AV616" s="13" t="s">
        <v>82</v>
      </c>
      <c r="AW616" s="13" t="s">
        <v>33</v>
      </c>
      <c r="AX616" s="13" t="s">
        <v>80</v>
      </c>
      <c r="AY616" s="236" t="s">
        <v>170</v>
      </c>
    </row>
    <row r="617" s="2" customFormat="1" ht="24.15" customHeight="1">
      <c r="A617" s="40"/>
      <c r="B617" s="41"/>
      <c r="C617" s="207" t="s">
        <v>803</v>
      </c>
      <c r="D617" s="207" t="s">
        <v>172</v>
      </c>
      <c r="E617" s="208" t="s">
        <v>804</v>
      </c>
      <c r="F617" s="209" t="s">
        <v>805</v>
      </c>
      <c r="G617" s="210" t="s">
        <v>423</v>
      </c>
      <c r="H617" s="211">
        <v>20</v>
      </c>
      <c r="I617" s="212"/>
      <c r="J617" s="213">
        <f>ROUND(I617*H617,2)</f>
        <v>0</v>
      </c>
      <c r="K617" s="209" t="s">
        <v>175</v>
      </c>
      <c r="L617" s="46"/>
      <c r="M617" s="214" t="s">
        <v>19</v>
      </c>
      <c r="N617" s="215" t="s">
        <v>43</v>
      </c>
      <c r="O617" s="86"/>
      <c r="P617" s="216">
        <f>O617*H617</f>
        <v>0</v>
      </c>
      <c r="Q617" s="216">
        <v>0</v>
      </c>
      <c r="R617" s="216">
        <f>Q617*H617</f>
        <v>0</v>
      </c>
      <c r="S617" s="216">
        <v>0</v>
      </c>
      <c r="T617" s="217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8" t="s">
        <v>176</v>
      </c>
      <c r="AT617" s="218" t="s">
        <v>172</v>
      </c>
      <c r="AU617" s="218" t="s">
        <v>82</v>
      </c>
      <c r="AY617" s="19" t="s">
        <v>170</v>
      </c>
      <c r="BE617" s="219">
        <f>IF(N617="základní",J617,0)</f>
        <v>0</v>
      </c>
      <c r="BF617" s="219">
        <f>IF(N617="snížená",J617,0)</f>
        <v>0</v>
      </c>
      <c r="BG617" s="219">
        <f>IF(N617="zákl. přenesená",J617,0)</f>
        <v>0</v>
      </c>
      <c r="BH617" s="219">
        <f>IF(N617="sníž. přenesená",J617,0)</f>
        <v>0</v>
      </c>
      <c r="BI617" s="219">
        <f>IF(N617="nulová",J617,0)</f>
        <v>0</v>
      </c>
      <c r="BJ617" s="19" t="s">
        <v>80</v>
      </c>
      <c r="BK617" s="219">
        <f>ROUND(I617*H617,2)</f>
        <v>0</v>
      </c>
      <c r="BL617" s="19" t="s">
        <v>176</v>
      </c>
      <c r="BM617" s="218" t="s">
        <v>806</v>
      </c>
    </row>
    <row r="618" s="2" customFormat="1">
      <c r="A618" s="40"/>
      <c r="B618" s="41"/>
      <c r="C618" s="42"/>
      <c r="D618" s="220" t="s">
        <v>178</v>
      </c>
      <c r="E618" s="42"/>
      <c r="F618" s="221" t="s">
        <v>807</v>
      </c>
      <c r="G618" s="42"/>
      <c r="H618" s="42"/>
      <c r="I618" s="222"/>
      <c r="J618" s="42"/>
      <c r="K618" s="42"/>
      <c r="L618" s="46"/>
      <c r="M618" s="223"/>
      <c r="N618" s="224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178</v>
      </c>
      <c r="AU618" s="19" t="s">
        <v>82</v>
      </c>
    </row>
    <row r="619" s="13" customFormat="1">
      <c r="A619" s="13"/>
      <c r="B619" s="225"/>
      <c r="C619" s="226"/>
      <c r="D619" s="227" t="s">
        <v>180</v>
      </c>
      <c r="E619" s="228" t="s">
        <v>19</v>
      </c>
      <c r="F619" s="229" t="s">
        <v>808</v>
      </c>
      <c r="G619" s="226"/>
      <c r="H619" s="230">
        <v>20</v>
      </c>
      <c r="I619" s="231"/>
      <c r="J619" s="226"/>
      <c r="K619" s="226"/>
      <c r="L619" s="232"/>
      <c r="M619" s="233"/>
      <c r="N619" s="234"/>
      <c r="O619" s="234"/>
      <c r="P619" s="234"/>
      <c r="Q619" s="234"/>
      <c r="R619" s="234"/>
      <c r="S619" s="234"/>
      <c r="T619" s="23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6" t="s">
        <v>180</v>
      </c>
      <c r="AU619" s="236" t="s">
        <v>82</v>
      </c>
      <c r="AV619" s="13" t="s">
        <v>82</v>
      </c>
      <c r="AW619" s="13" t="s">
        <v>33</v>
      </c>
      <c r="AX619" s="13" t="s">
        <v>72</v>
      </c>
      <c r="AY619" s="236" t="s">
        <v>170</v>
      </c>
    </row>
    <row r="620" s="14" customFormat="1">
      <c r="A620" s="14"/>
      <c r="B620" s="237"/>
      <c r="C620" s="238"/>
      <c r="D620" s="227" t="s">
        <v>180</v>
      </c>
      <c r="E620" s="239" t="s">
        <v>19</v>
      </c>
      <c r="F620" s="240" t="s">
        <v>186</v>
      </c>
      <c r="G620" s="238"/>
      <c r="H620" s="241">
        <v>20</v>
      </c>
      <c r="I620" s="242"/>
      <c r="J620" s="238"/>
      <c r="K620" s="238"/>
      <c r="L620" s="243"/>
      <c r="M620" s="244"/>
      <c r="N620" s="245"/>
      <c r="O620" s="245"/>
      <c r="P620" s="245"/>
      <c r="Q620" s="245"/>
      <c r="R620" s="245"/>
      <c r="S620" s="245"/>
      <c r="T620" s="246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47" t="s">
        <v>180</v>
      </c>
      <c r="AU620" s="247" t="s">
        <v>82</v>
      </c>
      <c r="AV620" s="14" t="s">
        <v>176</v>
      </c>
      <c r="AW620" s="14" t="s">
        <v>33</v>
      </c>
      <c r="AX620" s="14" t="s">
        <v>80</v>
      </c>
      <c r="AY620" s="247" t="s">
        <v>170</v>
      </c>
    </row>
    <row r="621" s="2" customFormat="1" ht="33" customHeight="1">
      <c r="A621" s="40"/>
      <c r="B621" s="41"/>
      <c r="C621" s="207" t="s">
        <v>809</v>
      </c>
      <c r="D621" s="207" t="s">
        <v>172</v>
      </c>
      <c r="E621" s="208" t="s">
        <v>810</v>
      </c>
      <c r="F621" s="209" t="s">
        <v>811</v>
      </c>
      <c r="G621" s="210" t="s">
        <v>423</v>
      </c>
      <c r="H621" s="211">
        <v>20</v>
      </c>
      <c r="I621" s="212"/>
      <c r="J621" s="213">
        <f>ROUND(I621*H621,2)</f>
        <v>0</v>
      </c>
      <c r="K621" s="209" t="s">
        <v>175</v>
      </c>
      <c r="L621" s="46"/>
      <c r="M621" s="214" t="s">
        <v>19</v>
      </c>
      <c r="N621" s="215" t="s">
        <v>43</v>
      </c>
      <c r="O621" s="86"/>
      <c r="P621" s="216">
        <f>O621*H621</f>
        <v>0</v>
      </c>
      <c r="Q621" s="216">
        <v>0.00060999999999999997</v>
      </c>
      <c r="R621" s="216">
        <f>Q621*H621</f>
        <v>0.012199999999999999</v>
      </c>
      <c r="S621" s="216">
        <v>0</v>
      </c>
      <c r="T621" s="217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8" t="s">
        <v>176</v>
      </c>
      <c r="AT621" s="218" t="s">
        <v>172</v>
      </c>
      <c r="AU621" s="218" t="s">
        <v>82</v>
      </c>
      <c r="AY621" s="19" t="s">
        <v>170</v>
      </c>
      <c r="BE621" s="219">
        <f>IF(N621="základní",J621,0)</f>
        <v>0</v>
      </c>
      <c r="BF621" s="219">
        <f>IF(N621="snížená",J621,0)</f>
        <v>0</v>
      </c>
      <c r="BG621" s="219">
        <f>IF(N621="zákl. přenesená",J621,0)</f>
        <v>0</v>
      </c>
      <c r="BH621" s="219">
        <f>IF(N621="sníž. přenesená",J621,0)</f>
        <v>0</v>
      </c>
      <c r="BI621" s="219">
        <f>IF(N621="nulová",J621,0)</f>
        <v>0</v>
      </c>
      <c r="BJ621" s="19" t="s">
        <v>80</v>
      </c>
      <c r="BK621" s="219">
        <f>ROUND(I621*H621,2)</f>
        <v>0</v>
      </c>
      <c r="BL621" s="19" t="s">
        <v>176</v>
      </c>
      <c r="BM621" s="218" t="s">
        <v>812</v>
      </c>
    </row>
    <row r="622" s="2" customFormat="1">
      <c r="A622" s="40"/>
      <c r="B622" s="41"/>
      <c r="C622" s="42"/>
      <c r="D622" s="220" t="s">
        <v>178</v>
      </c>
      <c r="E622" s="42"/>
      <c r="F622" s="221" t="s">
        <v>813</v>
      </c>
      <c r="G622" s="42"/>
      <c r="H622" s="42"/>
      <c r="I622" s="222"/>
      <c r="J622" s="42"/>
      <c r="K622" s="42"/>
      <c r="L622" s="46"/>
      <c r="M622" s="223"/>
      <c r="N622" s="224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178</v>
      </c>
      <c r="AU622" s="19" t="s">
        <v>82</v>
      </c>
    </row>
    <row r="623" s="13" customFormat="1">
      <c r="A623" s="13"/>
      <c r="B623" s="225"/>
      <c r="C623" s="226"/>
      <c r="D623" s="227" t="s">
        <v>180</v>
      </c>
      <c r="E623" s="228" t="s">
        <v>19</v>
      </c>
      <c r="F623" s="229" t="s">
        <v>808</v>
      </c>
      <c r="G623" s="226"/>
      <c r="H623" s="230">
        <v>20</v>
      </c>
      <c r="I623" s="231"/>
      <c r="J623" s="226"/>
      <c r="K623" s="226"/>
      <c r="L623" s="232"/>
      <c r="M623" s="233"/>
      <c r="N623" s="234"/>
      <c r="O623" s="234"/>
      <c r="P623" s="234"/>
      <c r="Q623" s="234"/>
      <c r="R623" s="234"/>
      <c r="S623" s="234"/>
      <c r="T623" s="23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6" t="s">
        <v>180</v>
      </c>
      <c r="AU623" s="236" t="s">
        <v>82</v>
      </c>
      <c r="AV623" s="13" t="s">
        <v>82</v>
      </c>
      <c r="AW623" s="13" t="s">
        <v>33</v>
      </c>
      <c r="AX623" s="13" t="s">
        <v>72</v>
      </c>
      <c r="AY623" s="236" t="s">
        <v>170</v>
      </c>
    </row>
    <row r="624" s="14" customFormat="1">
      <c r="A624" s="14"/>
      <c r="B624" s="237"/>
      <c r="C624" s="238"/>
      <c r="D624" s="227" t="s">
        <v>180</v>
      </c>
      <c r="E624" s="239" t="s">
        <v>19</v>
      </c>
      <c r="F624" s="240" t="s">
        <v>186</v>
      </c>
      <c r="G624" s="238"/>
      <c r="H624" s="241">
        <v>20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7" t="s">
        <v>180</v>
      </c>
      <c r="AU624" s="247" t="s">
        <v>82</v>
      </c>
      <c r="AV624" s="14" t="s">
        <v>176</v>
      </c>
      <c r="AW624" s="14" t="s">
        <v>33</v>
      </c>
      <c r="AX624" s="14" t="s">
        <v>80</v>
      </c>
      <c r="AY624" s="247" t="s">
        <v>170</v>
      </c>
    </row>
    <row r="625" s="2" customFormat="1" ht="16.5" customHeight="1">
      <c r="A625" s="40"/>
      <c r="B625" s="41"/>
      <c r="C625" s="207" t="s">
        <v>814</v>
      </c>
      <c r="D625" s="207" t="s">
        <v>172</v>
      </c>
      <c r="E625" s="208" t="s">
        <v>815</v>
      </c>
      <c r="F625" s="209" t="s">
        <v>816</v>
      </c>
      <c r="G625" s="210" t="s">
        <v>423</v>
      </c>
      <c r="H625" s="211">
        <v>20</v>
      </c>
      <c r="I625" s="212"/>
      <c r="J625" s="213">
        <f>ROUND(I625*H625,2)</f>
        <v>0</v>
      </c>
      <c r="K625" s="209" t="s">
        <v>175</v>
      </c>
      <c r="L625" s="46"/>
      <c r="M625" s="214" t="s">
        <v>19</v>
      </c>
      <c r="N625" s="215" t="s">
        <v>43</v>
      </c>
      <c r="O625" s="86"/>
      <c r="P625" s="216">
        <f>O625*H625</f>
        <v>0</v>
      </c>
      <c r="Q625" s="216">
        <v>0</v>
      </c>
      <c r="R625" s="216">
        <f>Q625*H625</f>
        <v>0</v>
      </c>
      <c r="S625" s="216">
        <v>0</v>
      </c>
      <c r="T625" s="217">
        <f>S625*H625</f>
        <v>0</v>
      </c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R625" s="218" t="s">
        <v>176</v>
      </c>
      <c r="AT625" s="218" t="s">
        <v>172</v>
      </c>
      <c r="AU625" s="218" t="s">
        <v>82</v>
      </c>
      <c r="AY625" s="19" t="s">
        <v>170</v>
      </c>
      <c r="BE625" s="219">
        <f>IF(N625="základní",J625,0)</f>
        <v>0</v>
      </c>
      <c r="BF625" s="219">
        <f>IF(N625="snížená",J625,0)</f>
        <v>0</v>
      </c>
      <c r="BG625" s="219">
        <f>IF(N625="zákl. přenesená",J625,0)</f>
        <v>0</v>
      </c>
      <c r="BH625" s="219">
        <f>IF(N625="sníž. přenesená",J625,0)</f>
        <v>0</v>
      </c>
      <c r="BI625" s="219">
        <f>IF(N625="nulová",J625,0)</f>
        <v>0</v>
      </c>
      <c r="BJ625" s="19" t="s">
        <v>80</v>
      </c>
      <c r="BK625" s="219">
        <f>ROUND(I625*H625,2)</f>
        <v>0</v>
      </c>
      <c r="BL625" s="19" t="s">
        <v>176</v>
      </c>
      <c r="BM625" s="218" t="s">
        <v>817</v>
      </c>
    </row>
    <row r="626" s="2" customFormat="1">
      <c r="A626" s="40"/>
      <c r="B626" s="41"/>
      <c r="C626" s="42"/>
      <c r="D626" s="220" t="s">
        <v>178</v>
      </c>
      <c r="E626" s="42"/>
      <c r="F626" s="221" t="s">
        <v>818</v>
      </c>
      <c r="G626" s="42"/>
      <c r="H626" s="42"/>
      <c r="I626" s="222"/>
      <c r="J626" s="42"/>
      <c r="K626" s="42"/>
      <c r="L626" s="46"/>
      <c r="M626" s="223"/>
      <c r="N626" s="224"/>
      <c r="O626" s="86"/>
      <c r="P626" s="86"/>
      <c r="Q626" s="86"/>
      <c r="R626" s="86"/>
      <c r="S626" s="86"/>
      <c r="T626" s="87"/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T626" s="19" t="s">
        <v>178</v>
      </c>
      <c r="AU626" s="19" t="s">
        <v>82</v>
      </c>
    </row>
    <row r="627" s="13" customFormat="1">
      <c r="A627" s="13"/>
      <c r="B627" s="225"/>
      <c r="C627" s="226"/>
      <c r="D627" s="227" t="s">
        <v>180</v>
      </c>
      <c r="E627" s="228" t="s">
        <v>19</v>
      </c>
      <c r="F627" s="229" t="s">
        <v>808</v>
      </c>
      <c r="G627" s="226"/>
      <c r="H627" s="230">
        <v>20</v>
      </c>
      <c r="I627" s="231"/>
      <c r="J627" s="226"/>
      <c r="K627" s="226"/>
      <c r="L627" s="232"/>
      <c r="M627" s="233"/>
      <c r="N627" s="234"/>
      <c r="O627" s="234"/>
      <c r="P627" s="234"/>
      <c r="Q627" s="234"/>
      <c r="R627" s="234"/>
      <c r="S627" s="234"/>
      <c r="T627" s="23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6" t="s">
        <v>180</v>
      </c>
      <c r="AU627" s="236" t="s">
        <v>82</v>
      </c>
      <c r="AV627" s="13" t="s">
        <v>82</v>
      </c>
      <c r="AW627" s="13" t="s">
        <v>33</v>
      </c>
      <c r="AX627" s="13" t="s">
        <v>72</v>
      </c>
      <c r="AY627" s="236" t="s">
        <v>170</v>
      </c>
    </row>
    <row r="628" s="14" customFormat="1">
      <c r="A628" s="14"/>
      <c r="B628" s="237"/>
      <c r="C628" s="238"/>
      <c r="D628" s="227" t="s">
        <v>180</v>
      </c>
      <c r="E628" s="239" t="s">
        <v>19</v>
      </c>
      <c r="F628" s="240" t="s">
        <v>186</v>
      </c>
      <c r="G628" s="238"/>
      <c r="H628" s="241">
        <v>20</v>
      </c>
      <c r="I628" s="242"/>
      <c r="J628" s="238"/>
      <c r="K628" s="238"/>
      <c r="L628" s="243"/>
      <c r="M628" s="244"/>
      <c r="N628" s="245"/>
      <c r="O628" s="245"/>
      <c r="P628" s="245"/>
      <c r="Q628" s="245"/>
      <c r="R628" s="245"/>
      <c r="S628" s="245"/>
      <c r="T628" s="246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7" t="s">
        <v>180</v>
      </c>
      <c r="AU628" s="247" t="s">
        <v>82</v>
      </c>
      <c r="AV628" s="14" t="s">
        <v>176</v>
      </c>
      <c r="AW628" s="14" t="s">
        <v>33</v>
      </c>
      <c r="AX628" s="14" t="s">
        <v>80</v>
      </c>
      <c r="AY628" s="247" t="s">
        <v>170</v>
      </c>
    </row>
    <row r="629" s="2" customFormat="1" ht="16.5" customHeight="1">
      <c r="A629" s="40"/>
      <c r="B629" s="41"/>
      <c r="C629" s="207" t="s">
        <v>819</v>
      </c>
      <c r="D629" s="207" t="s">
        <v>172</v>
      </c>
      <c r="E629" s="208" t="s">
        <v>820</v>
      </c>
      <c r="F629" s="209" t="s">
        <v>821</v>
      </c>
      <c r="G629" s="210" t="s">
        <v>423</v>
      </c>
      <c r="H629" s="211">
        <v>4.5</v>
      </c>
      <c r="I629" s="212"/>
      <c r="J629" s="213">
        <f>ROUND(I629*H629,2)</f>
        <v>0</v>
      </c>
      <c r="K629" s="209" t="s">
        <v>175</v>
      </c>
      <c r="L629" s="46"/>
      <c r="M629" s="214" t="s">
        <v>19</v>
      </c>
      <c r="N629" s="215" t="s">
        <v>43</v>
      </c>
      <c r="O629" s="86"/>
      <c r="P629" s="216">
        <f>O629*H629</f>
        <v>0</v>
      </c>
      <c r="Q629" s="216">
        <v>0.43819000000000002</v>
      </c>
      <c r="R629" s="216">
        <f>Q629*H629</f>
        <v>1.9718550000000001</v>
      </c>
      <c r="S629" s="216">
        <v>0</v>
      </c>
      <c r="T629" s="217">
        <f>S629*H629</f>
        <v>0</v>
      </c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R629" s="218" t="s">
        <v>176</v>
      </c>
      <c r="AT629" s="218" t="s">
        <v>172</v>
      </c>
      <c r="AU629" s="218" t="s">
        <v>82</v>
      </c>
      <c r="AY629" s="19" t="s">
        <v>170</v>
      </c>
      <c r="BE629" s="219">
        <f>IF(N629="základní",J629,0)</f>
        <v>0</v>
      </c>
      <c r="BF629" s="219">
        <f>IF(N629="snížená",J629,0)</f>
        <v>0</v>
      </c>
      <c r="BG629" s="219">
        <f>IF(N629="zákl. přenesená",J629,0)</f>
        <v>0</v>
      </c>
      <c r="BH629" s="219">
        <f>IF(N629="sníž. přenesená",J629,0)</f>
        <v>0</v>
      </c>
      <c r="BI629" s="219">
        <f>IF(N629="nulová",J629,0)</f>
        <v>0</v>
      </c>
      <c r="BJ629" s="19" t="s">
        <v>80</v>
      </c>
      <c r="BK629" s="219">
        <f>ROUND(I629*H629,2)</f>
        <v>0</v>
      </c>
      <c r="BL629" s="19" t="s">
        <v>176</v>
      </c>
      <c r="BM629" s="218" t="s">
        <v>822</v>
      </c>
    </row>
    <row r="630" s="2" customFormat="1">
      <c r="A630" s="40"/>
      <c r="B630" s="41"/>
      <c r="C630" s="42"/>
      <c r="D630" s="220" t="s">
        <v>178</v>
      </c>
      <c r="E630" s="42"/>
      <c r="F630" s="221" t="s">
        <v>823</v>
      </c>
      <c r="G630" s="42"/>
      <c r="H630" s="42"/>
      <c r="I630" s="222"/>
      <c r="J630" s="42"/>
      <c r="K630" s="42"/>
      <c r="L630" s="46"/>
      <c r="M630" s="223"/>
      <c r="N630" s="224"/>
      <c r="O630" s="86"/>
      <c r="P630" s="86"/>
      <c r="Q630" s="86"/>
      <c r="R630" s="86"/>
      <c r="S630" s="86"/>
      <c r="T630" s="87"/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T630" s="19" t="s">
        <v>178</v>
      </c>
      <c r="AU630" s="19" t="s">
        <v>82</v>
      </c>
    </row>
    <row r="631" s="2" customFormat="1">
      <c r="A631" s="40"/>
      <c r="B631" s="41"/>
      <c r="C631" s="42"/>
      <c r="D631" s="227" t="s">
        <v>204</v>
      </c>
      <c r="E631" s="42"/>
      <c r="F631" s="248" t="s">
        <v>824</v>
      </c>
      <c r="G631" s="42"/>
      <c r="H631" s="42"/>
      <c r="I631" s="222"/>
      <c r="J631" s="42"/>
      <c r="K631" s="42"/>
      <c r="L631" s="46"/>
      <c r="M631" s="223"/>
      <c r="N631" s="224"/>
      <c r="O631" s="86"/>
      <c r="P631" s="86"/>
      <c r="Q631" s="86"/>
      <c r="R631" s="86"/>
      <c r="S631" s="86"/>
      <c r="T631" s="87"/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T631" s="19" t="s">
        <v>204</v>
      </c>
      <c r="AU631" s="19" t="s">
        <v>82</v>
      </c>
    </row>
    <row r="632" s="2" customFormat="1" ht="16.5" customHeight="1">
      <c r="A632" s="40"/>
      <c r="B632" s="41"/>
      <c r="C632" s="270" t="s">
        <v>825</v>
      </c>
      <c r="D632" s="270" t="s">
        <v>361</v>
      </c>
      <c r="E632" s="271" t="s">
        <v>826</v>
      </c>
      <c r="F632" s="272" t="s">
        <v>827</v>
      </c>
      <c r="G632" s="273" t="s">
        <v>423</v>
      </c>
      <c r="H632" s="274">
        <v>4.5</v>
      </c>
      <c r="I632" s="275"/>
      <c r="J632" s="276">
        <f>ROUND(I632*H632,2)</f>
        <v>0</v>
      </c>
      <c r="K632" s="272" t="s">
        <v>19</v>
      </c>
      <c r="L632" s="277"/>
      <c r="M632" s="278" t="s">
        <v>19</v>
      </c>
      <c r="N632" s="279" t="s">
        <v>43</v>
      </c>
      <c r="O632" s="86"/>
      <c r="P632" s="216">
        <f>O632*H632</f>
        <v>0</v>
      </c>
      <c r="Q632" s="216">
        <v>0.00035</v>
      </c>
      <c r="R632" s="216">
        <f>Q632*H632</f>
        <v>0.001575</v>
      </c>
      <c r="S632" s="216">
        <v>0</v>
      </c>
      <c r="T632" s="217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18" t="s">
        <v>225</v>
      </c>
      <c r="AT632" s="218" t="s">
        <v>361</v>
      </c>
      <c r="AU632" s="218" t="s">
        <v>82</v>
      </c>
      <c r="AY632" s="19" t="s">
        <v>170</v>
      </c>
      <c r="BE632" s="219">
        <f>IF(N632="základní",J632,0)</f>
        <v>0</v>
      </c>
      <c r="BF632" s="219">
        <f>IF(N632="snížená",J632,0)</f>
        <v>0</v>
      </c>
      <c r="BG632" s="219">
        <f>IF(N632="zákl. přenesená",J632,0)</f>
        <v>0</v>
      </c>
      <c r="BH632" s="219">
        <f>IF(N632="sníž. přenesená",J632,0)</f>
        <v>0</v>
      </c>
      <c r="BI632" s="219">
        <f>IF(N632="nulová",J632,0)</f>
        <v>0</v>
      </c>
      <c r="BJ632" s="19" t="s">
        <v>80</v>
      </c>
      <c r="BK632" s="219">
        <f>ROUND(I632*H632,2)</f>
        <v>0</v>
      </c>
      <c r="BL632" s="19" t="s">
        <v>176</v>
      </c>
      <c r="BM632" s="218" t="s">
        <v>828</v>
      </c>
    </row>
    <row r="633" s="2" customFormat="1">
      <c r="A633" s="40"/>
      <c r="B633" s="41"/>
      <c r="C633" s="42"/>
      <c r="D633" s="227" t="s">
        <v>204</v>
      </c>
      <c r="E633" s="42"/>
      <c r="F633" s="248" t="s">
        <v>829</v>
      </c>
      <c r="G633" s="42"/>
      <c r="H633" s="42"/>
      <c r="I633" s="222"/>
      <c r="J633" s="42"/>
      <c r="K633" s="42"/>
      <c r="L633" s="46"/>
      <c r="M633" s="223"/>
      <c r="N633" s="224"/>
      <c r="O633" s="86"/>
      <c r="P633" s="86"/>
      <c r="Q633" s="86"/>
      <c r="R633" s="86"/>
      <c r="S633" s="86"/>
      <c r="T633" s="87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204</v>
      </c>
      <c r="AU633" s="19" t="s">
        <v>82</v>
      </c>
    </row>
    <row r="634" s="13" customFormat="1">
      <c r="A634" s="13"/>
      <c r="B634" s="225"/>
      <c r="C634" s="226"/>
      <c r="D634" s="227" t="s">
        <v>180</v>
      </c>
      <c r="E634" s="228" t="s">
        <v>19</v>
      </c>
      <c r="F634" s="229" t="s">
        <v>830</v>
      </c>
      <c r="G634" s="226"/>
      <c r="H634" s="230">
        <v>4.5</v>
      </c>
      <c r="I634" s="231"/>
      <c r="J634" s="226"/>
      <c r="K634" s="226"/>
      <c r="L634" s="232"/>
      <c r="M634" s="233"/>
      <c r="N634" s="234"/>
      <c r="O634" s="234"/>
      <c r="P634" s="234"/>
      <c r="Q634" s="234"/>
      <c r="R634" s="234"/>
      <c r="S634" s="234"/>
      <c r="T634" s="23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6" t="s">
        <v>180</v>
      </c>
      <c r="AU634" s="236" t="s">
        <v>82</v>
      </c>
      <c r="AV634" s="13" t="s">
        <v>82</v>
      </c>
      <c r="AW634" s="13" t="s">
        <v>33</v>
      </c>
      <c r="AX634" s="13" t="s">
        <v>80</v>
      </c>
      <c r="AY634" s="236" t="s">
        <v>170</v>
      </c>
    </row>
    <row r="635" s="2" customFormat="1" ht="16.5" customHeight="1">
      <c r="A635" s="40"/>
      <c r="B635" s="41"/>
      <c r="C635" s="207" t="s">
        <v>831</v>
      </c>
      <c r="D635" s="207" t="s">
        <v>172</v>
      </c>
      <c r="E635" s="208" t="s">
        <v>832</v>
      </c>
      <c r="F635" s="209" t="s">
        <v>833</v>
      </c>
      <c r="G635" s="210" t="s">
        <v>202</v>
      </c>
      <c r="H635" s="211">
        <v>2</v>
      </c>
      <c r="I635" s="212"/>
      <c r="J635" s="213">
        <f>ROUND(I635*H635,2)</f>
        <v>0</v>
      </c>
      <c r="K635" s="209" t="s">
        <v>19</v>
      </c>
      <c r="L635" s="46"/>
      <c r="M635" s="214" t="s">
        <v>19</v>
      </c>
      <c r="N635" s="215" t="s">
        <v>43</v>
      </c>
      <c r="O635" s="86"/>
      <c r="P635" s="216">
        <f>O635*H635</f>
        <v>0</v>
      </c>
      <c r="Q635" s="216">
        <v>0</v>
      </c>
      <c r="R635" s="216">
        <f>Q635*H635</f>
        <v>0</v>
      </c>
      <c r="S635" s="216">
        <v>0</v>
      </c>
      <c r="T635" s="217">
        <f>S635*H635</f>
        <v>0</v>
      </c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R635" s="218" t="s">
        <v>176</v>
      </c>
      <c r="AT635" s="218" t="s">
        <v>172</v>
      </c>
      <c r="AU635" s="218" t="s">
        <v>82</v>
      </c>
      <c r="AY635" s="19" t="s">
        <v>170</v>
      </c>
      <c r="BE635" s="219">
        <f>IF(N635="základní",J635,0)</f>
        <v>0</v>
      </c>
      <c r="BF635" s="219">
        <f>IF(N635="snížená",J635,0)</f>
        <v>0</v>
      </c>
      <c r="BG635" s="219">
        <f>IF(N635="zákl. přenesená",J635,0)</f>
        <v>0</v>
      </c>
      <c r="BH635" s="219">
        <f>IF(N635="sníž. přenesená",J635,0)</f>
        <v>0</v>
      </c>
      <c r="BI635" s="219">
        <f>IF(N635="nulová",J635,0)</f>
        <v>0</v>
      </c>
      <c r="BJ635" s="19" t="s">
        <v>80</v>
      </c>
      <c r="BK635" s="219">
        <f>ROUND(I635*H635,2)</f>
        <v>0</v>
      </c>
      <c r="BL635" s="19" t="s">
        <v>176</v>
      </c>
      <c r="BM635" s="218" t="s">
        <v>834</v>
      </c>
    </row>
    <row r="636" s="2" customFormat="1">
      <c r="A636" s="40"/>
      <c r="B636" s="41"/>
      <c r="C636" s="42"/>
      <c r="D636" s="227" t="s">
        <v>204</v>
      </c>
      <c r="E636" s="42"/>
      <c r="F636" s="248" t="s">
        <v>835</v>
      </c>
      <c r="G636" s="42"/>
      <c r="H636" s="42"/>
      <c r="I636" s="222"/>
      <c r="J636" s="42"/>
      <c r="K636" s="42"/>
      <c r="L636" s="46"/>
      <c r="M636" s="223"/>
      <c r="N636" s="224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204</v>
      </c>
      <c r="AU636" s="19" t="s">
        <v>82</v>
      </c>
    </row>
    <row r="637" s="13" customFormat="1">
      <c r="A637" s="13"/>
      <c r="B637" s="225"/>
      <c r="C637" s="226"/>
      <c r="D637" s="227" t="s">
        <v>180</v>
      </c>
      <c r="E637" s="228" t="s">
        <v>19</v>
      </c>
      <c r="F637" s="229" t="s">
        <v>836</v>
      </c>
      <c r="G637" s="226"/>
      <c r="H637" s="230">
        <v>1</v>
      </c>
      <c r="I637" s="231"/>
      <c r="J637" s="226"/>
      <c r="K637" s="226"/>
      <c r="L637" s="232"/>
      <c r="M637" s="233"/>
      <c r="N637" s="234"/>
      <c r="O637" s="234"/>
      <c r="P637" s="234"/>
      <c r="Q637" s="234"/>
      <c r="R637" s="234"/>
      <c r="S637" s="234"/>
      <c r="T637" s="235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6" t="s">
        <v>180</v>
      </c>
      <c r="AU637" s="236" t="s">
        <v>82</v>
      </c>
      <c r="AV637" s="13" t="s">
        <v>82</v>
      </c>
      <c r="AW637" s="13" t="s">
        <v>33</v>
      </c>
      <c r="AX637" s="13" t="s">
        <v>72</v>
      </c>
      <c r="AY637" s="236" t="s">
        <v>170</v>
      </c>
    </row>
    <row r="638" s="13" customFormat="1">
      <c r="A638" s="13"/>
      <c r="B638" s="225"/>
      <c r="C638" s="226"/>
      <c r="D638" s="227" t="s">
        <v>180</v>
      </c>
      <c r="E638" s="228" t="s">
        <v>19</v>
      </c>
      <c r="F638" s="229" t="s">
        <v>837</v>
      </c>
      <c r="G638" s="226"/>
      <c r="H638" s="230">
        <v>1</v>
      </c>
      <c r="I638" s="231"/>
      <c r="J638" s="226"/>
      <c r="K638" s="226"/>
      <c r="L638" s="232"/>
      <c r="M638" s="233"/>
      <c r="N638" s="234"/>
      <c r="O638" s="234"/>
      <c r="P638" s="234"/>
      <c r="Q638" s="234"/>
      <c r="R638" s="234"/>
      <c r="S638" s="234"/>
      <c r="T638" s="235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6" t="s">
        <v>180</v>
      </c>
      <c r="AU638" s="236" t="s">
        <v>82</v>
      </c>
      <c r="AV638" s="13" t="s">
        <v>82</v>
      </c>
      <c r="AW638" s="13" t="s">
        <v>33</v>
      </c>
      <c r="AX638" s="13" t="s">
        <v>72</v>
      </c>
      <c r="AY638" s="236" t="s">
        <v>170</v>
      </c>
    </row>
    <row r="639" s="14" customFormat="1">
      <c r="A639" s="14"/>
      <c r="B639" s="237"/>
      <c r="C639" s="238"/>
      <c r="D639" s="227" t="s">
        <v>180</v>
      </c>
      <c r="E639" s="239" t="s">
        <v>19</v>
      </c>
      <c r="F639" s="240" t="s">
        <v>186</v>
      </c>
      <c r="G639" s="238"/>
      <c r="H639" s="241">
        <v>2</v>
      </c>
      <c r="I639" s="242"/>
      <c r="J639" s="238"/>
      <c r="K639" s="238"/>
      <c r="L639" s="243"/>
      <c r="M639" s="244"/>
      <c r="N639" s="245"/>
      <c r="O639" s="245"/>
      <c r="P639" s="245"/>
      <c r="Q639" s="245"/>
      <c r="R639" s="245"/>
      <c r="S639" s="245"/>
      <c r="T639" s="246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7" t="s">
        <v>180</v>
      </c>
      <c r="AU639" s="247" t="s">
        <v>82</v>
      </c>
      <c r="AV639" s="14" t="s">
        <v>176</v>
      </c>
      <c r="AW639" s="14" t="s">
        <v>33</v>
      </c>
      <c r="AX639" s="14" t="s">
        <v>80</v>
      </c>
      <c r="AY639" s="247" t="s">
        <v>170</v>
      </c>
    </row>
    <row r="640" s="2" customFormat="1" ht="16.5" customHeight="1">
      <c r="A640" s="40"/>
      <c r="B640" s="41"/>
      <c r="C640" s="207" t="s">
        <v>838</v>
      </c>
      <c r="D640" s="207" t="s">
        <v>172</v>
      </c>
      <c r="E640" s="208" t="s">
        <v>839</v>
      </c>
      <c r="F640" s="209" t="s">
        <v>840</v>
      </c>
      <c r="G640" s="210" t="s">
        <v>762</v>
      </c>
      <c r="H640" s="211">
        <v>1</v>
      </c>
      <c r="I640" s="212"/>
      <c r="J640" s="213">
        <f>ROUND(I640*H640,2)</f>
        <v>0</v>
      </c>
      <c r="K640" s="209" t="s">
        <v>19</v>
      </c>
      <c r="L640" s="46"/>
      <c r="M640" s="214" t="s">
        <v>19</v>
      </c>
      <c r="N640" s="215" t="s">
        <v>43</v>
      </c>
      <c r="O640" s="86"/>
      <c r="P640" s="216">
        <f>O640*H640</f>
        <v>0</v>
      </c>
      <c r="Q640" s="216">
        <v>0</v>
      </c>
      <c r="R640" s="216">
        <f>Q640*H640</f>
        <v>0</v>
      </c>
      <c r="S640" s="216">
        <v>0</v>
      </c>
      <c r="T640" s="217">
        <f>S640*H640</f>
        <v>0</v>
      </c>
      <c r="U640" s="40"/>
      <c r="V640" s="40"/>
      <c r="W640" s="40"/>
      <c r="X640" s="40"/>
      <c r="Y640" s="40"/>
      <c r="Z640" s="40"/>
      <c r="AA640" s="40"/>
      <c r="AB640" s="40"/>
      <c r="AC640" s="40"/>
      <c r="AD640" s="40"/>
      <c r="AE640" s="40"/>
      <c r="AR640" s="218" t="s">
        <v>176</v>
      </c>
      <c r="AT640" s="218" t="s">
        <v>172</v>
      </c>
      <c r="AU640" s="218" t="s">
        <v>82</v>
      </c>
      <c r="AY640" s="19" t="s">
        <v>170</v>
      </c>
      <c r="BE640" s="219">
        <f>IF(N640="základní",J640,0)</f>
        <v>0</v>
      </c>
      <c r="BF640" s="219">
        <f>IF(N640="snížená",J640,0)</f>
        <v>0</v>
      </c>
      <c r="BG640" s="219">
        <f>IF(N640="zákl. přenesená",J640,0)</f>
        <v>0</v>
      </c>
      <c r="BH640" s="219">
        <f>IF(N640="sníž. přenesená",J640,0)</f>
        <v>0</v>
      </c>
      <c r="BI640" s="219">
        <f>IF(N640="nulová",J640,0)</f>
        <v>0</v>
      </c>
      <c r="BJ640" s="19" t="s">
        <v>80</v>
      </c>
      <c r="BK640" s="219">
        <f>ROUND(I640*H640,2)</f>
        <v>0</v>
      </c>
      <c r="BL640" s="19" t="s">
        <v>176</v>
      </c>
      <c r="BM640" s="218" t="s">
        <v>841</v>
      </c>
    </row>
    <row r="641" s="2" customFormat="1">
      <c r="A641" s="40"/>
      <c r="B641" s="41"/>
      <c r="C641" s="42"/>
      <c r="D641" s="227" t="s">
        <v>204</v>
      </c>
      <c r="E641" s="42"/>
      <c r="F641" s="248" t="s">
        <v>842</v>
      </c>
      <c r="G641" s="42"/>
      <c r="H641" s="42"/>
      <c r="I641" s="222"/>
      <c r="J641" s="42"/>
      <c r="K641" s="42"/>
      <c r="L641" s="46"/>
      <c r="M641" s="223"/>
      <c r="N641" s="224"/>
      <c r="O641" s="86"/>
      <c r="P641" s="86"/>
      <c r="Q641" s="86"/>
      <c r="R641" s="86"/>
      <c r="S641" s="86"/>
      <c r="T641" s="87"/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T641" s="19" t="s">
        <v>204</v>
      </c>
      <c r="AU641" s="19" t="s">
        <v>82</v>
      </c>
    </row>
    <row r="642" s="13" customFormat="1">
      <c r="A642" s="13"/>
      <c r="B642" s="225"/>
      <c r="C642" s="226"/>
      <c r="D642" s="227" t="s">
        <v>180</v>
      </c>
      <c r="E642" s="228" t="s">
        <v>19</v>
      </c>
      <c r="F642" s="229" t="s">
        <v>80</v>
      </c>
      <c r="G642" s="226"/>
      <c r="H642" s="230">
        <v>1</v>
      </c>
      <c r="I642" s="231"/>
      <c r="J642" s="226"/>
      <c r="K642" s="226"/>
      <c r="L642" s="232"/>
      <c r="M642" s="233"/>
      <c r="N642" s="234"/>
      <c r="O642" s="234"/>
      <c r="P642" s="234"/>
      <c r="Q642" s="234"/>
      <c r="R642" s="234"/>
      <c r="S642" s="234"/>
      <c r="T642" s="235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36" t="s">
        <v>180</v>
      </c>
      <c r="AU642" s="236" t="s">
        <v>82</v>
      </c>
      <c r="AV642" s="13" t="s">
        <v>82</v>
      </c>
      <c r="AW642" s="13" t="s">
        <v>33</v>
      </c>
      <c r="AX642" s="13" t="s">
        <v>80</v>
      </c>
      <c r="AY642" s="236" t="s">
        <v>170</v>
      </c>
    </row>
    <row r="643" s="2" customFormat="1" ht="16.5" customHeight="1">
      <c r="A643" s="40"/>
      <c r="B643" s="41"/>
      <c r="C643" s="207" t="s">
        <v>843</v>
      </c>
      <c r="D643" s="207" t="s">
        <v>172</v>
      </c>
      <c r="E643" s="208" t="s">
        <v>844</v>
      </c>
      <c r="F643" s="209" t="s">
        <v>845</v>
      </c>
      <c r="G643" s="210" t="s">
        <v>762</v>
      </c>
      <c r="H643" s="211">
        <v>2</v>
      </c>
      <c r="I643" s="212"/>
      <c r="J643" s="213">
        <f>ROUND(I643*H643,2)</f>
        <v>0</v>
      </c>
      <c r="K643" s="209" t="s">
        <v>19</v>
      </c>
      <c r="L643" s="46"/>
      <c r="M643" s="214" t="s">
        <v>19</v>
      </c>
      <c r="N643" s="215" t="s">
        <v>43</v>
      </c>
      <c r="O643" s="86"/>
      <c r="P643" s="216">
        <f>O643*H643</f>
        <v>0</v>
      </c>
      <c r="Q643" s="216">
        <v>0.10940999999999999</v>
      </c>
      <c r="R643" s="216">
        <f>Q643*H643</f>
        <v>0.21881999999999999</v>
      </c>
      <c r="S643" s="216">
        <v>0</v>
      </c>
      <c r="T643" s="217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18" t="s">
        <v>176</v>
      </c>
      <c r="AT643" s="218" t="s">
        <v>172</v>
      </c>
      <c r="AU643" s="218" t="s">
        <v>82</v>
      </c>
      <c r="AY643" s="19" t="s">
        <v>170</v>
      </c>
      <c r="BE643" s="219">
        <f>IF(N643="základní",J643,0)</f>
        <v>0</v>
      </c>
      <c r="BF643" s="219">
        <f>IF(N643="snížená",J643,0)</f>
        <v>0</v>
      </c>
      <c r="BG643" s="219">
        <f>IF(N643="zákl. přenesená",J643,0)</f>
        <v>0</v>
      </c>
      <c r="BH643" s="219">
        <f>IF(N643="sníž. přenesená",J643,0)</f>
        <v>0</v>
      </c>
      <c r="BI643" s="219">
        <f>IF(N643="nulová",J643,0)</f>
        <v>0</v>
      </c>
      <c r="BJ643" s="19" t="s">
        <v>80</v>
      </c>
      <c r="BK643" s="219">
        <f>ROUND(I643*H643,2)</f>
        <v>0</v>
      </c>
      <c r="BL643" s="19" t="s">
        <v>176</v>
      </c>
      <c r="BM643" s="218" t="s">
        <v>846</v>
      </c>
    </row>
    <row r="644" s="13" customFormat="1">
      <c r="A644" s="13"/>
      <c r="B644" s="225"/>
      <c r="C644" s="226"/>
      <c r="D644" s="227" t="s">
        <v>180</v>
      </c>
      <c r="E644" s="228" t="s">
        <v>19</v>
      </c>
      <c r="F644" s="229" t="s">
        <v>847</v>
      </c>
      <c r="G644" s="226"/>
      <c r="H644" s="230">
        <v>2</v>
      </c>
      <c r="I644" s="231"/>
      <c r="J644" s="226"/>
      <c r="K644" s="226"/>
      <c r="L644" s="232"/>
      <c r="M644" s="233"/>
      <c r="N644" s="234"/>
      <c r="O644" s="234"/>
      <c r="P644" s="234"/>
      <c r="Q644" s="234"/>
      <c r="R644" s="234"/>
      <c r="S644" s="234"/>
      <c r="T644" s="235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36" t="s">
        <v>180</v>
      </c>
      <c r="AU644" s="236" t="s">
        <v>82</v>
      </c>
      <c r="AV644" s="13" t="s">
        <v>82</v>
      </c>
      <c r="AW644" s="13" t="s">
        <v>33</v>
      </c>
      <c r="AX644" s="13" t="s">
        <v>80</v>
      </c>
      <c r="AY644" s="236" t="s">
        <v>170</v>
      </c>
    </row>
    <row r="645" s="2" customFormat="1" ht="33" customHeight="1">
      <c r="A645" s="40"/>
      <c r="B645" s="41"/>
      <c r="C645" s="207" t="s">
        <v>848</v>
      </c>
      <c r="D645" s="207" t="s">
        <v>172</v>
      </c>
      <c r="E645" s="208" t="s">
        <v>849</v>
      </c>
      <c r="F645" s="209" t="s">
        <v>850</v>
      </c>
      <c r="G645" s="210" t="s">
        <v>202</v>
      </c>
      <c r="H645" s="211">
        <v>1</v>
      </c>
      <c r="I645" s="212"/>
      <c r="J645" s="213">
        <f>ROUND(I645*H645,2)</f>
        <v>0</v>
      </c>
      <c r="K645" s="209" t="s">
        <v>19</v>
      </c>
      <c r="L645" s="46"/>
      <c r="M645" s="214" t="s">
        <v>19</v>
      </c>
      <c r="N645" s="215" t="s">
        <v>43</v>
      </c>
      <c r="O645" s="86"/>
      <c r="P645" s="216">
        <f>O645*H645</f>
        <v>0</v>
      </c>
      <c r="Q645" s="216">
        <v>0</v>
      </c>
      <c r="R645" s="216">
        <f>Q645*H645</f>
        <v>0</v>
      </c>
      <c r="S645" s="216">
        <v>0</v>
      </c>
      <c r="T645" s="217">
        <f>S645*H645</f>
        <v>0</v>
      </c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R645" s="218" t="s">
        <v>176</v>
      </c>
      <c r="AT645" s="218" t="s">
        <v>172</v>
      </c>
      <c r="AU645" s="218" t="s">
        <v>82</v>
      </c>
      <c r="AY645" s="19" t="s">
        <v>170</v>
      </c>
      <c r="BE645" s="219">
        <f>IF(N645="základní",J645,0)</f>
        <v>0</v>
      </c>
      <c r="BF645" s="219">
        <f>IF(N645="snížená",J645,0)</f>
        <v>0</v>
      </c>
      <c r="BG645" s="219">
        <f>IF(N645="zákl. přenesená",J645,0)</f>
        <v>0</v>
      </c>
      <c r="BH645" s="219">
        <f>IF(N645="sníž. přenesená",J645,0)</f>
        <v>0</v>
      </c>
      <c r="BI645" s="219">
        <f>IF(N645="nulová",J645,0)</f>
        <v>0</v>
      </c>
      <c r="BJ645" s="19" t="s">
        <v>80</v>
      </c>
      <c r="BK645" s="219">
        <f>ROUND(I645*H645,2)</f>
        <v>0</v>
      </c>
      <c r="BL645" s="19" t="s">
        <v>176</v>
      </c>
      <c r="BM645" s="218" t="s">
        <v>851</v>
      </c>
    </row>
    <row r="646" s="13" customFormat="1">
      <c r="A646" s="13"/>
      <c r="B646" s="225"/>
      <c r="C646" s="226"/>
      <c r="D646" s="227" t="s">
        <v>180</v>
      </c>
      <c r="E646" s="228" t="s">
        <v>19</v>
      </c>
      <c r="F646" s="229" t="s">
        <v>852</v>
      </c>
      <c r="G646" s="226"/>
      <c r="H646" s="230">
        <v>1</v>
      </c>
      <c r="I646" s="231"/>
      <c r="J646" s="226"/>
      <c r="K646" s="226"/>
      <c r="L646" s="232"/>
      <c r="M646" s="233"/>
      <c r="N646" s="234"/>
      <c r="O646" s="234"/>
      <c r="P646" s="234"/>
      <c r="Q646" s="234"/>
      <c r="R646" s="234"/>
      <c r="S646" s="234"/>
      <c r="T646" s="235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36" t="s">
        <v>180</v>
      </c>
      <c r="AU646" s="236" t="s">
        <v>82</v>
      </c>
      <c r="AV646" s="13" t="s">
        <v>82</v>
      </c>
      <c r="AW646" s="13" t="s">
        <v>33</v>
      </c>
      <c r="AX646" s="13" t="s">
        <v>80</v>
      </c>
      <c r="AY646" s="236" t="s">
        <v>170</v>
      </c>
    </row>
    <row r="647" s="2" customFormat="1" ht="37.8" customHeight="1">
      <c r="A647" s="40"/>
      <c r="B647" s="41"/>
      <c r="C647" s="207" t="s">
        <v>853</v>
      </c>
      <c r="D647" s="207" t="s">
        <v>172</v>
      </c>
      <c r="E647" s="208" t="s">
        <v>854</v>
      </c>
      <c r="F647" s="209" t="s">
        <v>855</v>
      </c>
      <c r="G647" s="210" t="s">
        <v>202</v>
      </c>
      <c r="H647" s="211">
        <v>1</v>
      </c>
      <c r="I647" s="212"/>
      <c r="J647" s="213">
        <f>ROUND(I647*H647,2)</f>
        <v>0</v>
      </c>
      <c r="K647" s="209" t="s">
        <v>19</v>
      </c>
      <c r="L647" s="46"/>
      <c r="M647" s="214" t="s">
        <v>19</v>
      </c>
      <c r="N647" s="215" t="s">
        <v>43</v>
      </c>
      <c r="O647" s="86"/>
      <c r="P647" s="216">
        <f>O647*H647</f>
        <v>0</v>
      </c>
      <c r="Q647" s="216">
        <v>0</v>
      </c>
      <c r="R647" s="216">
        <f>Q647*H647</f>
        <v>0</v>
      </c>
      <c r="S647" s="216">
        <v>0</v>
      </c>
      <c r="T647" s="217">
        <f>S647*H647</f>
        <v>0</v>
      </c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R647" s="218" t="s">
        <v>176</v>
      </c>
      <c r="AT647" s="218" t="s">
        <v>172</v>
      </c>
      <c r="AU647" s="218" t="s">
        <v>82</v>
      </c>
      <c r="AY647" s="19" t="s">
        <v>170</v>
      </c>
      <c r="BE647" s="219">
        <f>IF(N647="základní",J647,0)</f>
        <v>0</v>
      </c>
      <c r="BF647" s="219">
        <f>IF(N647="snížená",J647,0)</f>
        <v>0</v>
      </c>
      <c r="BG647" s="219">
        <f>IF(N647="zákl. přenesená",J647,0)</f>
        <v>0</v>
      </c>
      <c r="BH647" s="219">
        <f>IF(N647="sníž. přenesená",J647,0)</f>
        <v>0</v>
      </c>
      <c r="BI647" s="219">
        <f>IF(N647="nulová",J647,0)</f>
        <v>0</v>
      </c>
      <c r="BJ647" s="19" t="s">
        <v>80</v>
      </c>
      <c r="BK647" s="219">
        <f>ROUND(I647*H647,2)</f>
        <v>0</v>
      </c>
      <c r="BL647" s="19" t="s">
        <v>176</v>
      </c>
      <c r="BM647" s="218" t="s">
        <v>856</v>
      </c>
    </row>
    <row r="648" s="13" customFormat="1">
      <c r="A648" s="13"/>
      <c r="B648" s="225"/>
      <c r="C648" s="226"/>
      <c r="D648" s="227" t="s">
        <v>180</v>
      </c>
      <c r="E648" s="228" t="s">
        <v>19</v>
      </c>
      <c r="F648" s="229" t="s">
        <v>857</v>
      </c>
      <c r="G648" s="226"/>
      <c r="H648" s="230">
        <v>1</v>
      </c>
      <c r="I648" s="231"/>
      <c r="J648" s="226"/>
      <c r="K648" s="226"/>
      <c r="L648" s="232"/>
      <c r="M648" s="233"/>
      <c r="N648" s="234"/>
      <c r="O648" s="234"/>
      <c r="P648" s="234"/>
      <c r="Q648" s="234"/>
      <c r="R648" s="234"/>
      <c r="S648" s="234"/>
      <c r="T648" s="23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6" t="s">
        <v>180</v>
      </c>
      <c r="AU648" s="236" t="s">
        <v>82</v>
      </c>
      <c r="AV648" s="13" t="s">
        <v>82</v>
      </c>
      <c r="AW648" s="13" t="s">
        <v>33</v>
      </c>
      <c r="AX648" s="13" t="s">
        <v>80</v>
      </c>
      <c r="AY648" s="236" t="s">
        <v>170</v>
      </c>
    </row>
    <row r="649" s="12" customFormat="1" ht="22.8" customHeight="1">
      <c r="A649" s="12"/>
      <c r="B649" s="191"/>
      <c r="C649" s="192"/>
      <c r="D649" s="193" t="s">
        <v>71</v>
      </c>
      <c r="E649" s="205" t="s">
        <v>858</v>
      </c>
      <c r="F649" s="205" t="s">
        <v>859</v>
      </c>
      <c r="G649" s="192"/>
      <c r="H649" s="192"/>
      <c r="I649" s="195"/>
      <c r="J649" s="206">
        <f>BK649</f>
        <v>0</v>
      </c>
      <c r="K649" s="192"/>
      <c r="L649" s="197"/>
      <c r="M649" s="198"/>
      <c r="N649" s="199"/>
      <c r="O649" s="199"/>
      <c r="P649" s="200">
        <f>SUM(P650:P665)</f>
        <v>0</v>
      </c>
      <c r="Q649" s="199"/>
      <c r="R649" s="200">
        <f>SUM(R650:R665)</f>
        <v>0</v>
      </c>
      <c r="S649" s="199"/>
      <c r="T649" s="201">
        <f>SUM(T650:T665)</f>
        <v>0</v>
      </c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R649" s="202" t="s">
        <v>80</v>
      </c>
      <c r="AT649" s="203" t="s">
        <v>71</v>
      </c>
      <c r="AU649" s="203" t="s">
        <v>80</v>
      </c>
      <c r="AY649" s="202" t="s">
        <v>170</v>
      </c>
      <c r="BK649" s="204">
        <f>SUM(BK650:BK665)</f>
        <v>0</v>
      </c>
    </row>
    <row r="650" s="2" customFormat="1" ht="24.15" customHeight="1">
      <c r="A650" s="40"/>
      <c r="B650" s="41"/>
      <c r="C650" s="207" t="s">
        <v>860</v>
      </c>
      <c r="D650" s="207" t="s">
        <v>172</v>
      </c>
      <c r="E650" s="208" t="s">
        <v>861</v>
      </c>
      <c r="F650" s="209" t="s">
        <v>862</v>
      </c>
      <c r="G650" s="210" t="s">
        <v>320</v>
      </c>
      <c r="H650" s="211">
        <v>396.09199999999998</v>
      </c>
      <c r="I650" s="212"/>
      <c r="J650" s="213">
        <f>ROUND(I650*H650,2)</f>
        <v>0</v>
      </c>
      <c r="K650" s="209" t="s">
        <v>175</v>
      </c>
      <c r="L650" s="46"/>
      <c r="M650" s="214" t="s">
        <v>19</v>
      </c>
      <c r="N650" s="215" t="s">
        <v>43</v>
      </c>
      <c r="O650" s="86"/>
      <c r="P650" s="216">
        <f>O650*H650</f>
        <v>0</v>
      </c>
      <c r="Q650" s="216">
        <v>0</v>
      </c>
      <c r="R650" s="216">
        <f>Q650*H650</f>
        <v>0</v>
      </c>
      <c r="S650" s="216">
        <v>0</v>
      </c>
      <c r="T650" s="217">
        <f>S650*H650</f>
        <v>0</v>
      </c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R650" s="218" t="s">
        <v>176</v>
      </c>
      <c r="AT650" s="218" t="s">
        <v>172</v>
      </c>
      <c r="AU650" s="218" t="s">
        <v>82</v>
      </c>
      <c r="AY650" s="19" t="s">
        <v>170</v>
      </c>
      <c r="BE650" s="219">
        <f>IF(N650="základní",J650,0)</f>
        <v>0</v>
      </c>
      <c r="BF650" s="219">
        <f>IF(N650="snížená",J650,0)</f>
        <v>0</v>
      </c>
      <c r="BG650" s="219">
        <f>IF(N650="zákl. přenesená",J650,0)</f>
        <v>0</v>
      </c>
      <c r="BH650" s="219">
        <f>IF(N650="sníž. přenesená",J650,0)</f>
        <v>0</v>
      </c>
      <c r="BI650" s="219">
        <f>IF(N650="nulová",J650,0)</f>
        <v>0</v>
      </c>
      <c r="BJ650" s="19" t="s">
        <v>80</v>
      </c>
      <c r="BK650" s="219">
        <f>ROUND(I650*H650,2)</f>
        <v>0</v>
      </c>
      <c r="BL650" s="19" t="s">
        <v>176</v>
      </c>
      <c r="BM650" s="218" t="s">
        <v>863</v>
      </c>
    </row>
    <row r="651" s="2" customFormat="1">
      <c r="A651" s="40"/>
      <c r="B651" s="41"/>
      <c r="C651" s="42"/>
      <c r="D651" s="220" t="s">
        <v>178</v>
      </c>
      <c r="E651" s="42"/>
      <c r="F651" s="221" t="s">
        <v>864</v>
      </c>
      <c r="G651" s="42"/>
      <c r="H651" s="42"/>
      <c r="I651" s="222"/>
      <c r="J651" s="42"/>
      <c r="K651" s="42"/>
      <c r="L651" s="46"/>
      <c r="M651" s="223"/>
      <c r="N651" s="224"/>
      <c r="O651" s="86"/>
      <c r="P651" s="86"/>
      <c r="Q651" s="86"/>
      <c r="R651" s="86"/>
      <c r="S651" s="86"/>
      <c r="T651" s="87"/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T651" s="19" t="s">
        <v>178</v>
      </c>
      <c r="AU651" s="19" t="s">
        <v>82</v>
      </c>
    </row>
    <row r="652" s="13" customFormat="1">
      <c r="A652" s="13"/>
      <c r="B652" s="225"/>
      <c r="C652" s="226"/>
      <c r="D652" s="227" t="s">
        <v>180</v>
      </c>
      <c r="E652" s="228" t="s">
        <v>19</v>
      </c>
      <c r="F652" s="229" t="s">
        <v>865</v>
      </c>
      <c r="G652" s="226"/>
      <c r="H652" s="230">
        <v>24.199999999999999</v>
      </c>
      <c r="I652" s="231"/>
      <c r="J652" s="226"/>
      <c r="K652" s="226"/>
      <c r="L652" s="232"/>
      <c r="M652" s="233"/>
      <c r="N652" s="234"/>
      <c r="O652" s="234"/>
      <c r="P652" s="234"/>
      <c r="Q652" s="234"/>
      <c r="R652" s="234"/>
      <c r="S652" s="234"/>
      <c r="T652" s="235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6" t="s">
        <v>180</v>
      </c>
      <c r="AU652" s="236" t="s">
        <v>82</v>
      </c>
      <c r="AV652" s="13" t="s">
        <v>82</v>
      </c>
      <c r="AW652" s="13" t="s">
        <v>33</v>
      </c>
      <c r="AX652" s="13" t="s">
        <v>72</v>
      </c>
      <c r="AY652" s="236" t="s">
        <v>170</v>
      </c>
    </row>
    <row r="653" s="13" customFormat="1">
      <c r="A653" s="13"/>
      <c r="B653" s="225"/>
      <c r="C653" s="226"/>
      <c r="D653" s="227" t="s">
        <v>180</v>
      </c>
      <c r="E653" s="228" t="s">
        <v>19</v>
      </c>
      <c r="F653" s="229" t="s">
        <v>866</v>
      </c>
      <c r="G653" s="226"/>
      <c r="H653" s="230">
        <v>371.892</v>
      </c>
      <c r="I653" s="231"/>
      <c r="J653" s="226"/>
      <c r="K653" s="226"/>
      <c r="L653" s="232"/>
      <c r="M653" s="233"/>
      <c r="N653" s="234"/>
      <c r="O653" s="234"/>
      <c r="P653" s="234"/>
      <c r="Q653" s="234"/>
      <c r="R653" s="234"/>
      <c r="S653" s="234"/>
      <c r="T653" s="23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6" t="s">
        <v>180</v>
      </c>
      <c r="AU653" s="236" t="s">
        <v>82</v>
      </c>
      <c r="AV653" s="13" t="s">
        <v>82</v>
      </c>
      <c r="AW653" s="13" t="s">
        <v>33</v>
      </c>
      <c r="AX653" s="13" t="s">
        <v>72</v>
      </c>
      <c r="AY653" s="236" t="s">
        <v>170</v>
      </c>
    </row>
    <row r="654" s="14" customFormat="1">
      <c r="A654" s="14"/>
      <c r="B654" s="237"/>
      <c r="C654" s="238"/>
      <c r="D654" s="227" t="s">
        <v>180</v>
      </c>
      <c r="E654" s="239" t="s">
        <v>19</v>
      </c>
      <c r="F654" s="240" t="s">
        <v>186</v>
      </c>
      <c r="G654" s="238"/>
      <c r="H654" s="241">
        <v>396.09199999999998</v>
      </c>
      <c r="I654" s="242"/>
      <c r="J654" s="238"/>
      <c r="K654" s="238"/>
      <c r="L654" s="243"/>
      <c r="M654" s="244"/>
      <c r="N654" s="245"/>
      <c r="O654" s="245"/>
      <c r="P654" s="245"/>
      <c r="Q654" s="245"/>
      <c r="R654" s="245"/>
      <c r="S654" s="245"/>
      <c r="T654" s="246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47" t="s">
        <v>180</v>
      </c>
      <c r="AU654" s="247" t="s">
        <v>82</v>
      </c>
      <c r="AV654" s="14" t="s">
        <v>176</v>
      </c>
      <c r="AW654" s="14" t="s">
        <v>33</v>
      </c>
      <c r="AX654" s="14" t="s">
        <v>80</v>
      </c>
      <c r="AY654" s="247" t="s">
        <v>170</v>
      </c>
    </row>
    <row r="655" s="2" customFormat="1" ht="24.15" customHeight="1">
      <c r="A655" s="40"/>
      <c r="B655" s="41"/>
      <c r="C655" s="207" t="s">
        <v>867</v>
      </c>
      <c r="D655" s="207" t="s">
        <v>172</v>
      </c>
      <c r="E655" s="208" t="s">
        <v>868</v>
      </c>
      <c r="F655" s="209" t="s">
        <v>869</v>
      </c>
      <c r="G655" s="210" t="s">
        <v>320</v>
      </c>
      <c r="H655" s="211">
        <v>6222.8879999999999</v>
      </c>
      <c r="I655" s="212"/>
      <c r="J655" s="213">
        <f>ROUND(I655*H655,2)</f>
        <v>0</v>
      </c>
      <c r="K655" s="209" t="s">
        <v>175</v>
      </c>
      <c r="L655" s="46"/>
      <c r="M655" s="214" t="s">
        <v>19</v>
      </c>
      <c r="N655" s="215" t="s">
        <v>43</v>
      </c>
      <c r="O655" s="86"/>
      <c r="P655" s="216">
        <f>O655*H655</f>
        <v>0</v>
      </c>
      <c r="Q655" s="216">
        <v>0</v>
      </c>
      <c r="R655" s="216">
        <f>Q655*H655</f>
        <v>0</v>
      </c>
      <c r="S655" s="216">
        <v>0</v>
      </c>
      <c r="T655" s="217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8" t="s">
        <v>176</v>
      </c>
      <c r="AT655" s="218" t="s">
        <v>172</v>
      </c>
      <c r="AU655" s="218" t="s">
        <v>82</v>
      </c>
      <c r="AY655" s="19" t="s">
        <v>170</v>
      </c>
      <c r="BE655" s="219">
        <f>IF(N655="základní",J655,0)</f>
        <v>0</v>
      </c>
      <c r="BF655" s="219">
        <f>IF(N655="snížená",J655,0)</f>
        <v>0</v>
      </c>
      <c r="BG655" s="219">
        <f>IF(N655="zákl. přenesená",J655,0)</f>
        <v>0</v>
      </c>
      <c r="BH655" s="219">
        <f>IF(N655="sníž. přenesená",J655,0)</f>
        <v>0</v>
      </c>
      <c r="BI655" s="219">
        <f>IF(N655="nulová",J655,0)</f>
        <v>0</v>
      </c>
      <c r="BJ655" s="19" t="s">
        <v>80</v>
      </c>
      <c r="BK655" s="219">
        <f>ROUND(I655*H655,2)</f>
        <v>0</v>
      </c>
      <c r="BL655" s="19" t="s">
        <v>176</v>
      </c>
      <c r="BM655" s="218" t="s">
        <v>870</v>
      </c>
    </row>
    <row r="656" s="2" customFormat="1">
      <c r="A656" s="40"/>
      <c r="B656" s="41"/>
      <c r="C656" s="42"/>
      <c r="D656" s="220" t="s">
        <v>178</v>
      </c>
      <c r="E656" s="42"/>
      <c r="F656" s="221" t="s">
        <v>871</v>
      </c>
      <c r="G656" s="42"/>
      <c r="H656" s="42"/>
      <c r="I656" s="222"/>
      <c r="J656" s="42"/>
      <c r="K656" s="42"/>
      <c r="L656" s="46"/>
      <c r="M656" s="223"/>
      <c r="N656" s="224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178</v>
      </c>
      <c r="AU656" s="19" t="s">
        <v>82</v>
      </c>
    </row>
    <row r="657" s="13" customFormat="1">
      <c r="A657" s="13"/>
      <c r="B657" s="225"/>
      <c r="C657" s="226"/>
      <c r="D657" s="227" t="s">
        <v>180</v>
      </c>
      <c r="E657" s="228" t="s">
        <v>19</v>
      </c>
      <c r="F657" s="229" t="s">
        <v>872</v>
      </c>
      <c r="G657" s="226"/>
      <c r="H657" s="230">
        <v>1016.4</v>
      </c>
      <c r="I657" s="231"/>
      <c r="J657" s="226"/>
      <c r="K657" s="226"/>
      <c r="L657" s="232"/>
      <c r="M657" s="233"/>
      <c r="N657" s="234"/>
      <c r="O657" s="234"/>
      <c r="P657" s="234"/>
      <c r="Q657" s="234"/>
      <c r="R657" s="234"/>
      <c r="S657" s="234"/>
      <c r="T657" s="235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6" t="s">
        <v>180</v>
      </c>
      <c r="AU657" s="236" t="s">
        <v>82</v>
      </c>
      <c r="AV657" s="13" t="s">
        <v>82</v>
      </c>
      <c r="AW657" s="13" t="s">
        <v>33</v>
      </c>
      <c r="AX657" s="13" t="s">
        <v>72</v>
      </c>
      <c r="AY657" s="236" t="s">
        <v>170</v>
      </c>
    </row>
    <row r="658" s="13" customFormat="1">
      <c r="A658" s="13"/>
      <c r="B658" s="225"/>
      <c r="C658" s="226"/>
      <c r="D658" s="227" t="s">
        <v>180</v>
      </c>
      <c r="E658" s="228" t="s">
        <v>19</v>
      </c>
      <c r="F658" s="229" t="s">
        <v>873</v>
      </c>
      <c r="G658" s="226"/>
      <c r="H658" s="230">
        <v>5206.4880000000003</v>
      </c>
      <c r="I658" s="231"/>
      <c r="J658" s="226"/>
      <c r="K658" s="226"/>
      <c r="L658" s="232"/>
      <c r="M658" s="233"/>
      <c r="N658" s="234"/>
      <c r="O658" s="234"/>
      <c r="P658" s="234"/>
      <c r="Q658" s="234"/>
      <c r="R658" s="234"/>
      <c r="S658" s="234"/>
      <c r="T658" s="23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6" t="s">
        <v>180</v>
      </c>
      <c r="AU658" s="236" t="s">
        <v>82</v>
      </c>
      <c r="AV658" s="13" t="s">
        <v>82</v>
      </c>
      <c r="AW658" s="13" t="s">
        <v>33</v>
      </c>
      <c r="AX658" s="13" t="s">
        <v>72</v>
      </c>
      <c r="AY658" s="236" t="s">
        <v>170</v>
      </c>
    </row>
    <row r="659" s="14" customFormat="1">
      <c r="A659" s="14"/>
      <c r="B659" s="237"/>
      <c r="C659" s="238"/>
      <c r="D659" s="227" t="s">
        <v>180</v>
      </c>
      <c r="E659" s="239" t="s">
        <v>19</v>
      </c>
      <c r="F659" s="240" t="s">
        <v>186</v>
      </c>
      <c r="G659" s="238"/>
      <c r="H659" s="241">
        <v>6222.8879999999999</v>
      </c>
      <c r="I659" s="242"/>
      <c r="J659" s="238"/>
      <c r="K659" s="238"/>
      <c r="L659" s="243"/>
      <c r="M659" s="244"/>
      <c r="N659" s="245"/>
      <c r="O659" s="245"/>
      <c r="P659" s="245"/>
      <c r="Q659" s="245"/>
      <c r="R659" s="245"/>
      <c r="S659" s="245"/>
      <c r="T659" s="24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47" t="s">
        <v>180</v>
      </c>
      <c r="AU659" s="247" t="s">
        <v>82</v>
      </c>
      <c r="AV659" s="14" t="s">
        <v>176</v>
      </c>
      <c r="AW659" s="14" t="s">
        <v>33</v>
      </c>
      <c r="AX659" s="14" t="s">
        <v>80</v>
      </c>
      <c r="AY659" s="247" t="s">
        <v>170</v>
      </c>
    </row>
    <row r="660" s="2" customFormat="1" ht="24.15" customHeight="1">
      <c r="A660" s="40"/>
      <c r="B660" s="41"/>
      <c r="C660" s="207" t="s">
        <v>874</v>
      </c>
      <c r="D660" s="207" t="s">
        <v>172</v>
      </c>
      <c r="E660" s="208" t="s">
        <v>875</v>
      </c>
      <c r="F660" s="209" t="s">
        <v>876</v>
      </c>
      <c r="G660" s="210" t="s">
        <v>320</v>
      </c>
      <c r="H660" s="211">
        <v>24.199999999999999</v>
      </c>
      <c r="I660" s="212"/>
      <c r="J660" s="213">
        <f>ROUND(I660*H660,2)</f>
        <v>0</v>
      </c>
      <c r="K660" s="209" t="s">
        <v>175</v>
      </c>
      <c r="L660" s="46"/>
      <c r="M660" s="214" t="s">
        <v>19</v>
      </c>
      <c r="N660" s="215" t="s">
        <v>43</v>
      </c>
      <c r="O660" s="86"/>
      <c r="P660" s="216">
        <f>O660*H660</f>
        <v>0</v>
      </c>
      <c r="Q660" s="216">
        <v>0</v>
      </c>
      <c r="R660" s="216">
        <f>Q660*H660</f>
        <v>0</v>
      </c>
      <c r="S660" s="216">
        <v>0</v>
      </c>
      <c r="T660" s="217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18" t="s">
        <v>176</v>
      </c>
      <c r="AT660" s="218" t="s">
        <v>172</v>
      </c>
      <c r="AU660" s="218" t="s">
        <v>82</v>
      </c>
      <c r="AY660" s="19" t="s">
        <v>170</v>
      </c>
      <c r="BE660" s="219">
        <f>IF(N660="základní",J660,0)</f>
        <v>0</v>
      </c>
      <c r="BF660" s="219">
        <f>IF(N660="snížená",J660,0)</f>
        <v>0</v>
      </c>
      <c r="BG660" s="219">
        <f>IF(N660="zákl. přenesená",J660,0)</f>
        <v>0</v>
      </c>
      <c r="BH660" s="219">
        <f>IF(N660="sníž. přenesená",J660,0)</f>
        <v>0</v>
      </c>
      <c r="BI660" s="219">
        <f>IF(N660="nulová",J660,0)</f>
        <v>0</v>
      </c>
      <c r="BJ660" s="19" t="s">
        <v>80</v>
      </c>
      <c r="BK660" s="219">
        <f>ROUND(I660*H660,2)</f>
        <v>0</v>
      </c>
      <c r="BL660" s="19" t="s">
        <v>176</v>
      </c>
      <c r="BM660" s="218" t="s">
        <v>877</v>
      </c>
    </row>
    <row r="661" s="2" customFormat="1">
      <c r="A661" s="40"/>
      <c r="B661" s="41"/>
      <c r="C661" s="42"/>
      <c r="D661" s="220" t="s">
        <v>178</v>
      </c>
      <c r="E661" s="42"/>
      <c r="F661" s="221" t="s">
        <v>878</v>
      </c>
      <c r="G661" s="42"/>
      <c r="H661" s="42"/>
      <c r="I661" s="222"/>
      <c r="J661" s="42"/>
      <c r="K661" s="42"/>
      <c r="L661" s="46"/>
      <c r="M661" s="223"/>
      <c r="N661" s="224"/>
      <c r="O661" s="86"/>
      <c r="P661" s="86"/>
      <c r="Q661" s="86"/>
      <c r="R661" s="86"/>
      <c r="S661" s="86"/>
      <c r="T661" s="87"/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T661" s="19" t="s">
        <v>178</v>
      </c>
      <c r="AU661" s="19" t="s">
        <v>82</v>
      </c>
    </row>
    <row r="662" s="13" customFormat="1">
      <c r="A662" s="13"/>
      <c r="B662" s="225"/>
      <c r="C662" s="226"/>
      <c r="D662" s="227" t="s">
        <v>180</v>
      </c>
      <c r="E662" s="228" t="s">
        <v>19</v>
      </c>
      <c r="F662" s="229" t="s">
        <v>879</v>
      </c>
      <c r="G662" s="226"/>
      <c r="H662" s="230">
        <v>24.199999999999999</v>
      </c>
      <c r="I662" s="231"/>
      <c r="J662" s="226"/>
      <c r="K662" s="226"/>
      <c r="L662" s="232"/>
      <c r="M662" s="233"/>
      <c r="N662" s="234"/>
      <c r="O662" s="234"/>
      <c r="P662" s="234"/>
      <c r="Q662" s="234"/>
      <c r="R662" s="234"/>
      <c r="S662" s="234"/>
      <c r="T662" s="23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36" t="s">
        <v>180</v>
      </c>
      <c r="AU662" s="236" t="s">
        <v>82</v>
      </c>
      <c r="AV662" s="13" t="s">
        <v>82</v>
      </c>
      <c r="AW662" s="13" t="s">
        <v>33</v>
      </c>
      <c r="AX662" s="13" t="s">
        <v>80</v>
      </c>
      <c r="AY662" s="236" t="s">
        <v>170</v>
      </c>
    </row>
    <row r="663" s="2" customFormat="1" ht="24.15" customHeight="1">
      <c r="A663" s="40"/>
      <c r="B663" s="41"/>
      <c r="C663" s="207" t="s">
        <v>880</v>
      </c>
      <c r="D663" s="207" t="s">
        <v>172</v>
      </c>
      <c r="E663" s="208" t="s">
        <v>881</v>
      </c>
      <c r="F663" s="209" t="s">
        <v>319</v>
      </c>
      <c r="G663" s="210" t="s">
        <v>320</v>
      </c>
      <c r="H663" s="211">
        <v>371.892</v>
      </c>
      <c r="I663" s="212"/>
      <c r="J663" s="213">
        <f>ROUND(I663*H663,2)</f>
        <v>0</v>
      </c>
      <c r="K663" s="209" t="s">
        <v>175</v>
      </c>
      <c r="L663" s="46"/>
      <c r="M663" s="214" t="s">
        <v>19</v>
      </c>
      <c r="N663" s="215" t="s">
        <v>43</v>
      </c>
      <c r="O663" s="86"/>
      <c r="P663" s="216">
        <f>O663*H663</f>
        <v>0</v>
      </c>
      <c r="Q663" s="216">
        <v>0</v>
      </c>
      <c r="R663" s="216">
        <f>Q663*H663</f>
        <v>0</v>
      </c>
      <c r="S663" s="216">
        <v>0</v>
      </c>
      <c r="T663" s="217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18" t="s">
        <v>176</v>
      </c>
      <c r="AT663" s="218" t="s">
        <v>172</v>
      </c>
      <c r="AU663" s="218" t="s">
        <v>82</v>
      </c>
      <c r="AY663" s="19" t="s">
        <v>170</v>
      </c>
      <c r="BE663" s="219">
        <f>IF(N663="základní",J663,0)</f>
        <v>0</v>
      </c>
      <c r="BF663" s="219">
        <f>IF(N663="snížená",J663,0)</f>
        <v>0</v>
      </c>
      <c r="BG663" s="219">
        <f>IF(N663="zákl. přenesená",J663,0)</f>
        <v>0</v>
      </c>
      <c r="BH663" s="219">
        <f>IF(N663="sníž. přenesená",J663,0)</f>
        <v>0</v>
      </c>
      <c r="BI663" s="219">
        <f>IF(N663="nulová",J663,0)</f>
        <v>0</v>
      </c>
      <c r="BJ663" s="19" t="s">
        <v>80</v>
      </c>
      <c r="BK663" s="219">
        <f>ROUND(I663*H663,2)</f>
        <v>0</v>
      </c>
      <c r="BL663" s="19" t="s">
        <v>176</v>
      </c>
      <c r="BM663" s="218" t="s">
        <v>882</v>
      </c>
    </row>
    <row r="664" s="2" customFormat="1">
      <c r="A664" s="40"/>
      <c r="B664" s="41"/>
      <c r="C664" s="42"/>
      <c r="D664" s="220" t="s">
        <v>178</v>
      </c>
      <c r="E664" s="42"/>
      <c r="F664" s="221" t="s">
        <v>883</v>
      </c>
      <c r="G664" s="42"/>
      <c r="H664" s="42"/>
      <c r="I664" s="222"/>
      <c r="J664" s="42"/>
      <c r="K664" s="42"/>
      <c r="L664" s="46"/>
      <c r="M664" s="223"/>
      <c r="N664" s="224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178</v>
      </c>
      <c r="AU664" s="19" t="s">
        <v>82</v>
      </c>
    </row>
    <row r="665" s="13" customFormat="1">
      <c r="A665" s="13"/>
      <c r="B665" s="225"/>
      <c r="C665" s="226"/>
      <c r="D665" s="227" t="s">
        <v>180</v>
      </c>
      <c r="E665" s="228" t="s">
        <v>19</v>
      </c>
      <c r="F665" s="229" t="s">
        <v>884</v>
      </c>
      <c r="G665" s="226"/>
      <c r="H665" s="230">
        <v>371.892</v>
      </c>
      <c r="I665" s="231"/>
      <c r="J665" s="226"/>
      <c r="K665" s="226"/>
      <c r="L665" s="232"/>
      <c r="M665" s="233"/>
      <c r="N665" s="234"/>
      <c r="O665" s="234"/>
      <c r="P665" s="234"/>
      <c r="Q665" s="234"/>
      <c r="R665" s="234"/>
      <c r="S665" s="234"/>
      <c r="T665" s="235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6" t="s">
        <v>180</v>
      </c>
      <c r="AU665" s="236" t="s">
        <v>82</v>
      </c>
      <c r="AV665" s="13" t="s">
        <v>82</v>
      </c>
      <c r="AW665" s="13" t="s">
        <v>33</v>
      </c>
      <c r="AX665" s="13" t="s">
        <v>80</v>
      </c>
      <c r="AY665" s="236" t="s">
        <v>170</v>
      </c>
    </row>
    <row r="666" s="12" customFormat="1" ht="22.8" customHeight="1">
      <c r="A666" s="12"/>
      <c r="B666" s="191"/>
      <c r="C666" s="192"/>
      <c r="D666" s="193" t="s">
        <v>71</v>
      </c>
      <c r="E666" s="205" t="s">
        <v>885</v>
      </c>
      <c r="F666" s="205" t="s">
        <v>886</v>
      </c>
      <c r="G666" s="192"/>
      <c r="H666" s="192"/>
      <c r="I666" s="195"/>
      <c r="J666" s="206">
        <f>BK666</f>
        <v>0</v>
      </c>
      <c r="K666" s="192"/>
      <c r="L666" s="197"/>
      <c r="M666" s="198"/>
      <c r="N666" s="199"/>
      <c r="O666" s="199"/>
      <c r="P666" s="200">
        <f>SUM(P667:P670)</f>
        <v>0</v>
      </c>
      <c r="Q666" s="199"/>
      <c r="R666" s="200">
        <f>SUM(R667:R670)</f>
        <v>0</v>
      </c>
      <c r="S666" s="199"/>
      <c r="T666" s="201">
        <f>SUM(T667:T670)</f>
        <v>0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202" t="s">
        <v>80</v>
      </c>
      <c r="AT666" s="203" t="s">
        <v>71</v>
      </c>
      <c r="AU666" s="203" t="s">
        <v>80</v>
      </c>
      <c r="AY666" s="202" t="s">
        <v>170</v>
      </c>
      <c r="BK666" s="204">
        <f>SUM(BK667:BK670)</f>
        <v>0</v>
      </c>
    </row>
    <row r="667" s="2" customFormat="1" ht="24.15" customHeight="1">
      <c r="A667" s="40"/>
      <c r="B667" s="41"/>
      <c r="C667" s="207" t="s">
        <v>887</v>
      </c>
      <c r="D667" s="207" t="s">
        <v>172</v>
      </c>
      <c r="E667" s="208" t="s">
        <v>888</v>
      </c>
      <c r="F667" s="209" t="s">
        <v>889</v>
      </c>
      <c r="G667" s="210" t="s">
        <v>320</v>
      </c>
      <c r="H667" s="211">
        <v>4111.1679999999997</v>
      </c>
      <c r="I667" s="212"/>
      <c r="J667" s="213">
        <f>ROUND(I667*H667,2)</f>
        <v>0</v>
      </c>
      <c r="K667" s="209" t="s">
        <v>175</v>
      </c>
      <c r="L667" s="46"/>
      <c r="M667" s="214" t="s">
        <v>19</v>
      </c>
      <c r="N667" s="215" t="s">
        <v>43</v>
      </c>
      <c r="O667" s="86"/>
      <c r="P667" s="216">
        <f>O667*H667</f>
        <v>0</v>
      </c>
      <c r="Q667" s="216">
        <v>0</v>
      </c>
      <c r="R667" s="216">
        <f>Q667*H667</f>
        <v>0</v>
      </c>
      <c r="S667" s="216">
        <v>0</v>
      </c>
      <c r="T667" s="217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18" t="s">
        <v>176</v>
      </c>
      <c r="AT667" s="218" t="s">
        <v>172</v>
      </c>
      <c r="AU667" s="218" t="s">
        <v>82</v>
      </c>
      <c r="AY667" s="19" t="s">
        <v>170</v>
      </c>
      <c r="BE667" s="219">
        <f>IF(N667="základní",J667,0)</f>
        <v>0</v>
      </c>
      <c r="BF667" s="219">
        <f>IF(N667="snížená",J667,0)</f>
        <v>0</v>
      </c>
      <c r="BG667" s="219">
        <f>IF(N667="zákl. přenesená",J667,0)</f>
        <v>0</v>
      </c>
      <c r="BH667" s="219">
        <f>IF(N667="sníž. přenesená",J667,0)</f>
        <v>0</v>
      </c>
      <c r="BI667" s="219">
        <f>IF(N667="nulová",J667,0)</f>
        <v>0</v>
      </c>
      <c r="BJ667" s="19" t="s">
        <v>80</v>
      </c>
      <c r="BK667" s="219">
        <f>ROUND(I667*H667,2)</f>
        <v>0</v>
      </c>
      <c r="BL667" s="19" t="s">
        <v>176</v>
      </c>
      <c r="BM667" s="218" t="s">
        <v>890</v>
      </c>
    </row>
    <row r="668" s="2" customFormat="1">
      <c r="A668" s="40"/>
      <c r="B668" s="41"/>
      <c r="C668" s="42"/>
      <c r="D668" s="220" t="s">
        <v>178</v>
      </c>
      <c r="E668" s="42"/>
      <c r="F668" s="221" t="s">
        <v>891</v>
      </c>
      <c r="G668" s="42"/>
      <c r="H668" s="42"/>
      <c r="I668" s="222"/>
      <c r="J668" s="42"/>
      <c r="K668" s="42"/>
      <c r="L668" s="46"/>
      <c r="M668" s="223"/>
      <c r="N668" s="224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178</v>
      </c>
      <c r="AU668" s="19" t="s">
        <v>82</v>
      </c>
    </row>
    <row r="669" s="2" customFormat="1" ht="24.15" customHeight="1">
      <c r="A669" s="40"/>
      <c r="B669" s="41"/>
      <c r="C669" s="207" t="s">
        <v>892</v>
      </c>
      <c r="D669" s="207" t="s">
        <v>172</v>
      </c>
      <c r="E669" s="208" t="s">
        <v>893</v>
      </c>
      <c r="F669" s="209" t="s">
        <v>894</v>
      </c>
      <c r="G669" s="210" t="s">
        <v>320</v>
      </c>
      <c r="H669" s="211">
        <v>4111.1679999999997</v>
      </c>
      <c r="I669" s="212"/>
      <c r="J669" s="213">
        <f>ROUND(I669*H669,2)</f>
        <v>0</v>
      </c>
      <c r="K669" s="209" t="s">
        <v>175</v>
      </c>
      <c r="L669" s="46"/>
      <c r="M669" s="214" t="s">
        <v>19</v>
      </c>
      <c r="N669" s="215" t="s">
        <v>43</v>
      </c>
      <c r="O669" s="86"/>
      <c r="P669" s="216">
        <f>O669*H669</f>
        <v>0</v>
      </c>
      <c r="Q669" s="216">
        <v>0</v>
      </c>
      <c r="R669" s="216">
        <f>Q669*H669</f>
        <v>0</v>
      </c>
      <c r="S669" s="216">
        <v>0</v>
      </c>
      <c r="T669" s="217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18" t="s">
        <v>176</v>
      </c>
      <c r="AT669" s="218" t="s">
        <v>172</v>
      </c>
      <c r="AU669" s="218" t="s">
        <v>82</v>
      </c>
      <c r="AY669" s="19" t="s">
        <v>170</v>
      </c>
      <c r="BE669" s="219">
        <f>IF(N669="základní",J669,0)</f>
        <v>0</v>
      </c>
      <c r="BF669" s="219">
        <f>IF(N669="snížená",J669,0)</f>
        <v>0</v>
      </c>
      <c r="BG669" s="219">
        <f>IF(N669="zákl. přenesená",J669,0)</f>
        <v>0</v>
      </c>
      <c r="BH669" s="219">
        <f>IF(N669="sníž. přenesená",J669,0)</f>
        <v>0</v>
      </c>
      <c r="BI669" s="219">
        <f>IF(N669="nulová",J669,0)</f>
        <v>0</v>
      </c>
      <c r="BJ669" s="19" t="s">
        <v>80</v>
      </c>
      <c r="BK669" s="219">
        <f>ROUND(I669*H669,2)</f>
        <v>0</v>
      </c>
      <c r="BL669" s="19" t="s">
        <v>176</v>
      </c>
      <c r="BM669" s="218" t="s">
        <v>895</v>
      </c>
    </row>
    <row r="670" s="2" customFormat="1">
      <c r="A670" s="40"/>
      <c r="B670" s="41"/>
      <c r="C670" s="42"/>
      <c r="D670" s="220" t="s">
        <v>178</v>
      </c>
      <c r="E670" s="42"/>
      <c r="F670" s="221" t="s">
        <v>896</v>
      </c>
      <c r="G670" s="42"/>
      <c r="H670" s="42"/>
      <c r="I670" s="222"/>
      <c r="J670" s="42"/>
      <c r="K670" s="42"/>
      <c r="L670" s="46"/>
      <c r="M670" s="280"/>
      <c r="N670" s="281"/>
      <c r="O670" s="282"/>
      <c r="P670" s="282"/>
      <c r="Q670" s="282"/>
      <c r="R670" s="282"/>
      <c r="S670" s="282"/>
      <c r="T670" s="283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178</v>
      </c>
      <c r="AU670" s="19" t="s">
        <v>82</v>
      </c>
    </row>
    <row r="671" s="2" customFormat="1" ht="6.96" customHeight="1">
      <c r="A671" s="40"/>
      <c r="B671" s="61"/>
      <c r="C671" s="62"/>
      <c r="D671" s="62"/>
      <c r="E671" s="62"/>
      <c r="F671" s="62"/>
      <c r="G671" s="62"/>
      <c r="H671" s="62"/>
      <c r="I671" s="62"/>
      <c r="J671" s="62"/>
      <c r="K671" s="62"/>
      <c r="L671" s="46"/>
      <c r="M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</row>
  </sheetData>
  <sheetProtection sheet="1" autoFilter="0" formatColumns="0" formatRows="0" objects="1" scenarios="1" spinCount="100000" saltValue="V2abkqBkDm6MptCLwcoiC8oXlSrGzbNq0FUbTbihN7FwxeTsF0pw4ZJkAnKp/TqTtTK0a2YFlo28f4b3ceOD/A==" hashValue="i9ohecNRe4NcWRwIGgxNvPVsfNRPAwnRv0mgdVAq8wfiFqiA30oJYeVWg3djeqe2zgPtvdPsPGWajDrpM4TPVQ==" algorithmName="SHA-512" password="8622"/>
  <autoFilter ref="C87:K67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1/111151103"/>
    <hyperlink ref="F95" r:id="rId2" display="https://podminky.urs.cz/item/CS_URS_2022_01/113107182"/>
    <hyperlink ref="F99" r:id="rId3" display="https://podminky.urs.cz/item/CS_URS_2022_01/113107221"/>
    <hyperlink ref="F113" r:id="rId4" display="https://podminky.urs.cz/item/CS_URS_2022_01/121151123"/>
    <hyperlink ref="F116" r:id="rId5" display="https://podminky.urs.cz/item/CS_URS_2022_01/122252205"/>
    <hyperlink ref="F121" r:id="rId6" display="https://podminky.urs.cz/item/CS_URS_2022_01/129001101"/>
    <hyperlink ref="F124" r:id="rId7" display="https://podminky.urs.cz/item/CS_URS_2022_01/131251104"/>
    <hyperlink ref="F141" r:id="rId8" display="https://podminky.urs.cz/item/CS_URS_2022_01/132212121"/>
    <hyperlink ref="F145" r:id="rId9" display="https://podminky.urs.cz/item/CS_URS_2022_01/132251101"/>
    <hyperlink ref="F172" r:id="rId10" display="https://podminky.urs.cz/item/CS_URS_2022_01/132251251"/>
    <hyperlink ref="F177" r:id="rId11" display="https://podminky.urs.cz/item/CS_URS_2022_01/162351104"/>
    <hyperlink ref="F183" r:id="rId12" display="https://podminky.urs.cz/item/CS_URS_2022_01/162751117"/>
    <hyperlink ref="F196" r:id="rId13" display="https://podminky.urs.cz/item/CS_URS_2022_01/162751119"/>
    <hyperlink ref="F199" r:id="rId14" display="https://podminky.urs.cz/item/CS_URS_2022_01/167151111"/>
    <hyperlink ref="F205" r:id="rId15" display="https://podminky.urs.cz/item/CS_URS_2022_01/171151103"/>
    <hyperlink ref="F210" r:id="rId16" display="https://podminky.urs.cz/item/CS_URS_2022_01/171201231"/>
    <hyperlink ref="F214" r:id="rId17" display="https://podminky.urs.cz/item/CS_URS_2022_01/171251201"/>
    <hyperlink ref="F220" r:id="rId18" display="https://podminky.urs.cz/item/CS_URS_2022_01/174151101"/>
    <hyperlink ref="F227" r:id="rId19" display="https://podminky.urs.cz/item/CS_URS_2022_01/181006121"/>
    <hyperlink ref="F230" r:id="rId20" display="https://podminky.urs.cz/item/CS_URS_2022_01/181152302"/>
    <hyperlink ref="F242" r:id="rId21" display="https://podminky.urs.cz/item/CS_URS_2022_01/181411123"/>
    <hyperlink ref="F247" r:id="rId22" display="https://podminky.urs.cz/item/CS_URS_2022_01/181951114"/>
    <hyperlink ref="F253" r:id="rId23" display="https://podminky.urs.cz/item/CS_URS_2022_01/182151111"/>
    <hyperlink ref="F256" r:id="rId24" display="https://podminky.urs.cz/item/CS_URS_2022_01/182251101"/>
    <hyperlink ref="F263" r:id="rId25" display="https://podminky.urs.cz/item/CS_URS_2022_01/211521111"/>
    <hyperlink ref="F267" r:id="rId26" display="https://podminky.urs.cz/item/CS_URS_2022_01/211531111"/>
    <hyperlink ref="F271" r:id="rId27" display="https://podminky.urs.cz/item/CS_URS_2022_01/211561111"/>
    <hyperlink ref="F275" r:id="rId28" display="https://podminky.urs.cz/item/CS_URS_2022_01/211971121"/>
    <hyperlink ref="F282" r:id="rId29" display="https://podminky.urs.cz/item/CS_URS_2022_01/212752411"/>
    <hyperlink ref="F290" r:id="rId30" display="https://podminky.urs.cz/item/CS_URS_2022_01/274315413"/>
    <hyperlink ref="F321" r:id="rId31" display="https://podminky.urs.cz/item/CS_URS_2022_01/321351010"/>
    <hyperlink ref="F326" r:id="rId32" display="https://podminky.urs.cz/item/CS_URS_2022_01/321352010"/>
    <hyperlink ref="F329" r:id="rId33" display="https://podminky.urs.cz/item/CS_URS_2022_01/321366111"/>
    <hyperlink ref="F332" r:id="rId34" display="https://podminky.urs.cz/item/CS_URS_2022_01/321368211"/>
    <hyperlink ref="F336" r:id="rId35" display="https://podminky.urs.cz/item/CS_URS_2022_01/326313213"/>
    <hyperlink ref="F344" r:id="rId36" display="https://podminky.urs.cz/item/CS_URS_2022_01/451573111"/>
    <hyperlink ref="F373" r:id="rId37" display="https://podminky.urs.cz/item/CS_URS_2022_01/457531112"/>
    <hyperlink ref="F383" r:id="rId38" display="https://podminky.urs.cz/item/CS_URS_2022_01/463211142"/>
    <hyperlink ref="F411" r:id="rId39" display="https://podminky.urs.cz/item/CS_URS_2022_01/463211153"/>
    <hyperlink ref="F417" r:id="rId40" display="https://podminky.urs.cz/item/CS_URS_2022_01/464531112"/>
    <hyperlink ref="F439" r:id="rId41" display="https://podminky.urs.cz/item/CS_URS_2022_01/467951220"/>
    <hyperlink ref="F443" r:id="rId42" display="https://podminky.urs.cz/item/CS_URS_2022_01/561061121"/>
    <hyperlink ref="F457" r:id="rId43" display="https://podminky.urs.cz/item/CS_URS_2022_01/564861111"/>
    <hyperlink ref="F476" r:id="rId44" display="https://podminky.urs.cz/item/CS_URS_2022_01/564952111"/>
    <hyperlink ref="F495" r:id="rId45" display="https://podminky.urs.cz/item/CS_URS_2022_01/565155121"/>
    <hyperlink ref="F502" r:id="rId46" display="https://podminky.urs.cz/item/CS_URS_2022_01/569831112"/>
    <hyperlink ref="F507" r:id="rId47" display="https://podminky.urs.cz/item/CS_URS_2022_01/573191111"/>
    <hyperlink ref="F514" r:id="rId48" display="https://podminky.urs.cz/item/CS_URS_2022_01/573231108"/>
    <hyperlink ref="F521" r:id="rId49" display="https://podminky.urs.cz/item/CS_URS_2022_01/577134121"/>
    <hyperlink ref="F536" r:id="rId50" display="https://podminky.urs.cz/item/CS_URS_2022_01/597361121"/>
    <hyperlink ref="F559" r:id="rId51" display="https://podminky.urs.cz/item/CS_URS_2022_01/597661111"/>
    <hyperlink ref="F589" r:id="rId52" display="https://podminky.urs.cz/item/CS_URS_2022_01/919122121"/>
    <hyperlink ref="F593" r:id="rId53" display="https://podminky.urs.cz/item/CS_URS_2022_01/919443111"/>
    <hyperlink ref="F597" r:id="rId54" display="https://podminky.urs.cz/item/CS_URS_2022_01/919551114"/>
    <hyperlink ref="F604" r:id="rId55" display="https://podminky.urs.cz/item/CS_URS_2022_01/936561111"/>
    <hyperlink ref="F613" r:id="rId56" display="https://podminky.urs.cz/item/CS_URS_2022_01/919551121"/>
    <hyperlink ref="F618" r:id="rId57" display="https://podminky.urs.cz/item/CS_URS_2022_01/919731122"/>
    <hyperlink ref="F622" r:id="rId58" display="https://podminky.urs.cz/item/CS_URS_2022_01/919732211"/>
    <hyperlink ref="F626" r:id="rId59" display="https://podminky.urs.cz/item/CS_URS_2022_01/919735112"/>
    <hyperlink ref="F630" r:id="rId60" display="https://podminky.urs.cz/item/CS_URS_2022_01/935113212"/>
    <hyperlink ref="F651" r:id="rId61" display="https://podminky.urs.cz/item/CS_URS_2022_01/997221551"/>
    <hyperlink ref="F656" r:id="rId62" display="https://podminky.urs.cz/item/CS_URS_2022_01/997221559"/>
    <hyperlink ref="F661" r:id="rId63" display="https://podminky.urs.cz/item/CS_URS_2022_01/997221645"/>
    <hyperlink ref="F664" r:id="rId64" display="https://podminky.urs.cz/item/CS_URS_2022_01/997221873"/>
    <hyperlink ref="F668" r:id="rId65" display="https://podminky.urs.cz/item/CS_URS_2022_01/998225111"/>
    <hyperlink ref="F670" r:id="rId66" display="https://podminky.urs.cz/item/CS_URS_2022_01/998225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  <c r="AZ2" s="130" t="s">
        <v>897</v>
      </c>
      <c r="BA2" s="130" t="s">
        <v>19</v>
      </c>
      <c r="BB2" s="130" t="s">
        <v>898</v>
      </c>
      <c r="BC2" s="130" t="s">
        <v>82</v>
      </c>
      <c r="BD2" s="130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  <c r="AZ3" s="130" t="s">
        <v>899</v>
      </c>
      <c r="BA3" s="130" t="s">
        <v>19</v>
      </c>
      <c r="BB3" s="130" t="s">
        <v>898</v>
      </c>
      <c r="BC3" s="130" t="s">
        <v>892</v>
      </c>
      <c r="BD3" s="130" t="s">
        <v>82</v>
      </c>
    </row>
    <row r="4" s="1" customFormat="1" ht="24.96" customHeight="1">
      <c r="B4" s="22"/>
      <c r="D4" s="133" t="s">
        <v>94</v>
      </c>
      <c r="L4" s="22"/>
      <c r="M4" s="134" t="s">
        <v>10</v>
      </c>
      <c r="AT4" s="19" t="s">
        <v>4</v>
      </c>
      <c r="AZ4" s="130" t="s">
        <v>900</v>
      </c>
      <c r="BA4" s="130" t="s">
        <v>19</v>
      </c>
      <c r="BB4" s="130" t="s">
        <v>898</v>
      </c>
      <c r="BC4" s="130" t="s">
        <v>206</v>
      </c>
      <c r="BD4" s="130" t="s">
        <v>82</v>
      </c>
    </row>
    <row r="5" s="1" customFormat="1" ht="6.96" customHeight="1">
      <c r="B5" s="22"/>
      <c r="L5" s="22"/>
      <c r="AZ5" s="130" t="s">
        <v>901</v>
      </c>
      <c r="BA5" s="130" t="s">
        <v>19</v>
      </c>
      <c r="BB5" s="130" t="s">
        <v>898</v>
      </c>
      <c r="BC5" s="130" t="s">
        <v>187</v>
      </c>
      <c r="BD5" s="130" t="s">
        <v>82</v>
      </c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Polní cesta HC3a-R v k.ú. Roveň u Sobotky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103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902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11. 10. 2021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28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36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38</v>
      </c>
      <c r="E30" s="40"/>
      <c r="F30" s="40"/>
      <c r="G30" s="40"/>
      <c r="H30" s="40"/>
      <c r="I30" s="40"/>
      <c r="J30" s="147">
        <f>ROUND(J81,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40</v>
      </c>
      <c r="G32" s="40"/>
      <c r="H32" s="40"/>
      <c r="I32" s="148" t="s">
        <v>39</v>
      </c>
      <c r="J32" s="148" t="s">
        <v>41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42</v>
      </c>
      <c r="E33" s="135" t="s">
        <v>43</v>
      </c>
      <c r="F33" s="150">
        <f>ROUND((SUM(BE81:BE128)),  2)</f>
        <v>0</v>
      </c>
      <c r="G33" s="40"/>
      <c r="H33" s="40"/>
      <c r="I33" s="151">
        <v>0.20999999999999999</v>
      </c>
      <c r="J33" s="150">
        <f>ROUND(((SUM(BE81:BE128))*I33),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44</v>
      </c>
      <c r="F34" s="150">
        <f>ROUND((SUM(BF81:BF128)),  2)</f>
        <v>0</v>
      </c>
      <c r="G34" s="40"/>
      <c r="H34" s="40"/>
      <c r="I34" s="151">
        <v>0.14999999999999999</v>
      </c>
      <c r="J34" s="150">
        <f>ROUND(((SUM(BF81:BF128))*I34),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45</v>
      </c>
      <c r="F35" s="150">
        <f>ROUND((SUM(BG81:BG128)),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46</v>
      </c>
      <c r="F36" s="150">
        <f>ROUND((SUM(BH81:BH128)),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47</v>
      </c>
      <c r="F37" s="150">
        <f>ROUND((SUM(BI81:BI128)),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142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Polní cesta HC3a-R v k.ú. Roveň u Sobotky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210087-03-02 - Kácení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 Roveň u Sobotky</v>
      </c>
      <c r="G52" s="42"/>
      <c r="H52" s="42"/>
      <c r="I52" s="34" t="s">
        <v>23</v>
      </c>
      <c r="J52" s="74" t="str">
        <f>IF(J12="","",J12)</f>
        <v>11. 10. 2021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KPÚ, Pobočka Jičín</v>
      </c>
      <c r="G54" s="42"/>
      <c r="H54" s="42"/>
      <c r="I54" s="34" t="s">
        <v>31</v>
      </c>
      <c r="J54" s="38" t="str">
        <f>E21</f>
        <v>Geocart CZ,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143</v>
      </c>
      <c r="D57" s="165"/>
      <c r="E57" s="165"/>
      <c r="F57" s="165"/>
      <c r="G57" s="165"/>
      <c r="H57" s="165"/>
      <c r="I57" s="165"/>
      <c r="J57" s="166" t="s">
        <v>144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145</v>
      </c>
    </row>
    <row r="60" s="9" customFormat="1" ht="24.96" customHeight="1">
      <c r="A60" s="9"/>
      <c r="B60" s="168"/>
      <c r="C60" s="169"/>
      <c r="D60" s="170" t="s">
        <v>146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147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155</v>
      </c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3" t="str">
        <f>E7</f>
        <v>Polní cesta HC3a-R v k.ú. Roveň u Sobotky</v>
      </c>
      <c r="F71" s="34"/>
      <c r="G71" s="34"/>
      <c r="H71" s="34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103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210087-03-02 - Kácení</v>
      </c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k.ú. Roveň u Sobotky</v>
      </c>
      <c r="G75" s="42"/>
      <c r="H75" s="42"/>
      <c r="I75" s="34" t="s">
        <v>23</v>
      </c>
      <c r="J75" s="74" t="str">
        <f>IF(J12="","",J12)</f>
        <v>11. 10. 2021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KPÚ, Pobočka Jičín</v>
      </c>
      <c r="G77" s="42"/>
      <c r="H77" s="42"/>
      <c r="I77" s="34" t="s">
        <v>31</v>
      </c>
      <c r="J77" s="38" t="str">
        <f>E21</f>
        <v>Geocart CZ, a.s.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 xml:space="preserve"> 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0"/>
      <c r="B80" s="181"/>
      <c r="C80" s="182" t="s">
        <v>156</v>
      </c>
      <c r="D80" s="183" t="s">
        <v>57</v>
      </c>
      <c r="E80" s="183" t="s">
        <v>53</v>
      </c>
      <c r="F80" s="183" t="s">
        <v>54</v>
      </c>
      <c r="G80" s="183" t="s">
        <v>157</v>
      </c>
      <c r="H80" s="183" t="s">
        <v>158</v>
      </c>
      <c r="I80" s="183" t="s">
        <v>159</v>
      </c>
      <c r="J80" s="183" t="s">
        <v>144</v>
      </c>
      <c r="K80" s="184" t="s">
        <v>160</v>
      </c>
      <c r="L80" s="185"/>
      <c r="M80" s="94" t="s">
        <v>19</v>
      </c>
      <c r="N80" s="95" t="s">
        <v>42</v>
      </c>
      <c r="O80" s="95" t="s">
        <v>161</v>
      </c>
      <c r="P80" s="95" t="s">
        <v>162</v>
      </c>
      <c r="Q80" s="95" t="s">
        <v>163</v>
      </c>
      <c r="R80" s="95" t="s">
        <v>164</v>
      </c>
      <c r="S80" s="95" t="s">
        <v>165</v>
      </c>
      <c r="T80" s="96" t="s">
        <v>166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0"/>
      <c r="B81" s="41"/>
      <c r="C81" s="101" t="s">
        <v>167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7"/>
      <c r="N81" s="187"/>
      <c r="O81" s="98"/>
      <c r="P81" s="188">
        <f>P82</f>
        <v>0</v>
      </c>
      <c r="Q81" s="98"/>
      <c r="R81" s="188">
        <f>R82</f>
        <v>0</v>
      </c>
      <c r="S81" s="98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145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71</v>
      </c>
      <c r="E82" s="194" t="s">
        <v>168</v>
      </c>
      <c r="F82" s="194" t="s">
        <v>169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80</v>
      </c>
      <c r="AT82" s="203" t="s">
        <v>71</v>
      </c>
      <c r="AU82" s="203" t="s">
        <v>72</v>
      </c>
      <c r="AY82" s="202" t="s">
        <v>170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71</v>
      </c>
      <c r="E83" s="205" t="s">
        <v>80</v>
      </c>
      <c r="F83" s="205" t="s">
        <v>171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SUM(P84:P128)</f>
        <v>0</v>
      </c>
      <c r="Q83" s="199"/>
      <c r="R83" s="200">
        <f>SUM(R84:R128)</f>
        <v>0</v>
      </c>
      <c r="S83" s="199"/>
      <c r="T83" s="201">
        <f>SUM(T84:T128)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80</v>
      </c>
      <c r="AT83" s="203" t="s">
        <v>71</v>
      </c>
      <c r="AU83" s="203" t="s">
        <v>80</v>
      </c>
      <c r="AY83" s="202" t="s">
        <v>170</v>
      </c>
      <c r="BK83" s="204">
        <f>SUM(BK84:BK128)</f>
        <v>0</v>
      </c>
    </row>
    <row r="84" s="2" customFormat="1" ht="24.15" customHeight="1">
      <c r="A84" s="40"/>
      <c r="B84" s="41"/>
      <c r="C84" s="207" t="s">
        <v>80</v>
      </c>
      <c r="D84" s="207" t="s">
        <v>172</v>
      </c>
      <c r="E84" s="208" t="s">
        <v>903</v>
      </c>
      <c r="F84" s="209" t="s">
        <v>904</v>
      </c>
      <c r="G84" s="210" t="s">
        <v>90</v>
      </c>
      <c r="H84" s="211">
        <v>163</v>
      </c>
      <c r="I84" s="212"/>
      <c r="J84" s="213">
        <f>ROUND(I84*H84,2)</f>
        <v>0</v>
      </c>
      <c r="K84" s="209" t="s">
        <v>175</v>
      </c>
      <c r="L84" s="46"/>
      <c r="M84" s="214" t="s">
        <v>19</v>
      </c>
      <c r="N84" s="215" t="s">
        <v>43</v>
      </c>
      <c r="O84" s="86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176</v>
      </c>
      <c r="AT84" s="218" t="s">
        <v>172</v>
      </c>
      <c r="AU84" s="218" t="s">
        <v>82</v>
      </c>
      <c r="AY84" s="19" t="s">
        <v>170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9" t="s">
        <v>80</v>
      </c>
      <c r="BK84" s="219">
        <f>ROUND(I84*H84,2)</f>
        <v>0</v>
      </c>
      <c r="BL84" s="19" t="s">
        <v>176</v>
      </c>
      <c r="BM84" s="218" t="s">
        <v>905</v>
      </c>
    </row>
    <row r="85" s="2" customFormat="1">
      <c r="A85" s="40"/>
      <c r="B85" s="41"/>
      <c r="C85" s="42"/>
      <c r="D85" s="220" t="s">
        <v>178</v>
      </c>
      <c r="E85" s="42"/>
      <c r="F85" s="221" t="s">
        <v>906</v>
      </c>
      <c r="G85" s="42"/>
      <c r="H85" s="42"/>
      <c r="I85" s="222"/>
      <c r="J85" s="42"/>
      <c r="K85" s="42"/>
      <c r="L85" s="46"/>
      <c r="M85" s="223"/>
      <c r="N85" s="224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178</v>
      </c>
      <c r="AU85" s="19" t="s">
        <v>82</v>
      </c>
    </row>
    <row r="86" s="13" customFormat="1">
      <c r="A86" s="13"/>
      <c r="B86" s="225"/>
      <c r="C86" s="226"/>
      <c r="D86" s="227" t="s">
        <v>180</v>
      </c>
      <c r="E86" s="228" t="s">
        <v>19</v>
      </c>
      <c r="F86" s="229" t="s">
        <v>907</v>
      </c>
      <c r="G86" s="226"/>
      <c r="H86" s="230">
        <v>163</v>
      </c>
      <c r="I86" s="231"/>
      <c r="J86" s="226"/>
      <c r="K86" s="226"/>
      <c r="L86" s="232"/>
      <c r="M86" s="233"/>
      <c r="N86" s="234"/>
      <c r="O86" s="234"/>
      <c r="P86" s="234"/>
      <c r="Q86" s="234"/>
      <c r="R86" s="234"/>
      <c r="S86" s="234"/>
      <c r="T86" s="23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6" t="s">
        <v>180</v>
      </c>
      <c r="AU86" s="236" t="s">
        <v>82</v>
      </c>
      <c r="AV86" s="13" t="s">
        <v>82</v>
      </c>
      <c r="AW86" s="13" t="s">
        <v>33</v>
      </c>
      <c r="AX86" s="13" t="s">
        <v>80</v>
      </c>
      <c r="AY86" s="236" t="s">
        <v>170</v>
      </c>
    </row>
    <row r="87" s="2" customFormat="1" ht="24.15" customHeight="1">
      <c r="A87" s="40"/>
      <c r="B87" s="41"/>
      <c r="C87" s="207" t="s">
        <v>82</v>
      </c>
      <c r="D87" s="207" t="s">
        <v>172</v>
      </c>
      <c r="E87" s="208" t="s">
        <v>908</v>
      </c>
      <c r="F87" s="209" t="s">
        <v>909</v>
      </c>
      <c r="G87" s="210" t="s">
        <v>90</v>
      </c>
      <c r="H87" s="211">
        <v>700</v>
      </c>
      <c r="I87" s="212"/>
      <c r="J87" s="213">
        <f>ROUND(I87*H87,2)</f>
        <v>0</v>
      </c>
      <c r="K87" s="209" t="s">
        <v>175</v>
      </c>
      <c r="L87" s="46"/>
      <c r="M87" s="214" t="s">
        <v>19</v>
      </c>
      <c r="N87" s="215" t="s">
        <v>43</v>
      </c>
      <c r="O87" s="86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176</v>
      </c>
      <c r="AT87" s="218" t="s">
        <v>172</v>
      </c>
      <c r="AU87" s="218" t="s">
        <v>82</v>
      </c>
      <c r="AY87" s="19" t="s">
        <v>170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80</v>
      </c>
      <c r="BK87" s="219">
        <f>ROUND(I87*H87,2)</f>
        <v>0</v>
      </c>
      <c r="BL87" s="19" t="s">
        <v>176</v>
      </c>
      <c r="BM87" s="218" t="s">
        <v>910</v>
      </c>
    </row>
    <row r="88" s="2" customFormat="1">
      <c r="A88" s="40"/>
      <c r="B88" s="41"/>
      <c r="C88" s="42"/>
      <c r="D88" s="220" t="s">
        <v>178</v>
      </c>
      <c r="E88" s="42"/>
      <c r="F88" s="221" t="s">
        <v>911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178</v>
      </c>
      <c r="AU88" s="19" t="s">
        <v>82</v>
      </c>
    </row>
    <row r="89" s="13" customFormat="1">
      <c r="A89" s="13"/>
      <c r="B89" s="225"/>
      <c r="C89" s="226"/>
      <c r="D89" s="227" t="s">
        <v>180</v>
      </c>
      <c r="E89" s="228" t="s">
        <v>19</v>
      </c>
      <c r="F89" s="229" t="s">
        <v>912</v>
      </c>
      <c r="G89" s="226"/>
      <c r="H89" s="230">
        <v>700</v>
      </c>
      <c r="I89" s="231"/>
      <c r="J89" s="226"/>
      <c r="K89" s="226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180</v>
      </c>
      <c r="AU89" s="236" t="s">
        <v>82</v>
      </c>
      <c r="AV89" s="13" t="s">
        <v>82</v>
      </c>
      <c r="AW89" s="13" t="s">
        <v>33</v>
      </c>
      <c r="AX89" s="13" t="s">
        <v>80</v>
      </c>
      <c r="AY89" s="236" t="s">
        <v>170</v>
      </c>
    </row>
    <row r="90" s="2" customFormat="1" ht="21.75" customHeight="1">
      <c r="A90" s="40"/>
      <c r="B90" s="41"/>
      <c r="C90" s="207" t="s">
        <v>187</v>
      </c>
      <c r="D90" s="207" t="s">
        <v>172</v>
      </c>
      <c r="E90" s="208" t="s">
        <v>913</v>
      </c>
      <c r="F90" s="209" t="s">
        <v>914</v>
      </c>
      <c r="G90" s="210" t="s">
        <v>762</v>
      </c>
      <c r="H90" s="211">
        <v>86</v>
      </c>
      <c r="I90" s="212"/>
      <c r="J90" s="213">
        <f>ROUND(I90*H90,2)</f>
        <v>0</v>
      </c>
      <c r="K90" s="209" t="s">
        <v>175</v>
      </c>
      <c r="L90" s="46"/>
      <c r="M90" s="214" t="s">
        <v>19</v>
      </c>
      <c r="N90" s="215" t="s">
        <v>43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176</v>
      </c>
      <c r="AT90" s="218" t="s">
        <v>172</v>
      </c>
      <c r="AU90" s="218" t="s">
        <v>82</v>
      </c>
      <c r="AY90" s="19" t="s">
        <v>170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80</v>
      </c>
      <c r="BK90" s="219">
        <f>ROUND(I90*H90,2)</f>
        <v>0</v>
      </c>
      <c r="BL90" s="19" t="s">
        <v>176</v>
      </c>
      <c r="BM90" s="218" t="s">
        <v>915</v>
      </c>
    </row>
    <row r="91" s="2" customFormat="1">
      <c r="A91" s="40"/>
      <c r="B91" s="41"/>
      <c r="C91" s="42"/>
      <c r="D91" s="220" t="s">
        <v>178</v>
      </c>
      <c r="E91" s="42"/>
      <c r="F91" s="221" t="s">
        <v>916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178</v>
      </c>
      <c r="AU91" s="19" t="s">
        <v>82</v>
      </c>
    </row>
    <row r="92" s="13" customFormat="1">
      <c r="A92" s="13"/>
      <c r="B92" s="225"/>
      <c r="C92" s="226"/>
      <c r="D92" s="227" t="s">
        <v>180</v>
      </c>
      <c r="E92" s="228" t="s">
        <v>899</v>
      </c>
      <c r="F92" s="229" t="s">
        <v>892</v>
      </c>
      <c r="G92" s="226"/>
      <c r="H92" s="230">
        <v>86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180</v>
      </c>
      <c r="AU92" s="236" t="s">
        <v>82</v>
      </c>
      <c r="AV92" s="13" t="s">
        <v>82</v>
      </c>
      <c r="AW92" s="13" t="s">
        <v>33</v>
      </c>
      <c r="AX92" s="13" t="s">
        <v>80</v>
      </c>
      <c r="AY92" s="236" t="s">
        <v>170</v>
      </c>
    </row>
    <row r="93" s="2" customFormat="1" ht="21.75" customHeight="1">
      <c r="A93" s="40"/>
      <c r="B93" s="41"/>
      <c r="C93" s="207" t="s">
        <v>176</v>
      </c>
      <c r="D93" s="207" t="s">
        <v>172</v>
      </c>
      <c r="E93" s="208" t="s">
        <v>917</v>
      </c>
      <c r="F93" s="209" t="s">
        <v>918</v>
      </c>
      <c r="G93" s="210" t="s">
        <v>762</v>
      </c>
      <c r="H93" s="211">
        <v>5</v>
      </c>
      <c r="I93" s="212"/>
      <c r="J93" s="213">
        <f>ROUND(I93*H93,2)</f>
        <v>0</v>
      </c>
      <c r="K93" s="209" t="s">
        <v>175</v>
      </c>
      <c r="L93" s="46"/>
      <c r="M93" s="214" t="s">
        <v>19</v>
      </c>
      <c r="N93" s="215" t="s">
        <v>43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176</v>
      </c>
      <c r="AT93" s="218" t="s">
        <v>172</v>
      </c>
      <c r="AU93" s="218" t="s">
        <v>82</v>
      </c>
      <c r="AY93" s="19" t="s">
        <v>170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80</v>
      </c>
      <c r="BK93" s="219">
        <f>ROUND(I93*H93,2)</f>
        <v>0</v>
      </c>
      <c r="BL93" s="19" t="s">
        <v>176</v>
      </c>
      <c r="BM93" s="218" t="s">
        <v>919</v>
      </c>
    </row>
    <row r="94" s="2" customFormat="1">
      <c r="A94" s="40"/>
      <c r="B94" s="41"/>
      <c r="C94" s="42"/>
      <c r="D94" s="220" t="s">
        <v>178</v>
      </c>
      <c r="E94" s="42"/>
      <c r="F94" s="221" t="s">
        <v>920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178</v>
      </c>
      <c r="AU94" s="19" t="s">
        <v>82</v>
      </c>
    </row>
    <row r="95" s="13" customFormat="1">
      <c r="A95" s="13"/>
      <c r="B95" s="225"/>
      <c r="C95" s="226"/>
      <c r="D95" s="227" t="s">
        <v>180</v>
      </c>
      <c r="E95" s="228" t="s">
        <v>900</v>
      </c>
      <c r="F95" s="229" t="s">
        <v>206</v>
      </c>
      <c r="G95" s="226"/>
      <c r="H95" s="230">
        <v>5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180</v>
      </c>
      <c r="AU95" s="236" t="s">
        <v>82</v>
      </c>
      <c r="AV95" s="13" t="s">
        <v>82</v>
      </c>
      <c r="AW95" s="13" t="s">
        <v>33</v>
      </c>
      <c r="AX95" s="13" t="s">
        <v>80</v>
      </c>
      <c r="AY95" s="236" t="s">
        <v>170</v>
      </c>
    </row>
    <row r="96" s="2" customFormat="1" ht="21.75" customHeight="1">
      <c r="A96" s="40"/>
      <c r="B96" s="41"/>
      <c r="C96" s="207" t="s">
        <v>206</v>
      </c>
      <c r="D96" s="207" t="s">
        <v>172</v>
      </c>
      <c r="E96" s="208" t="s">
        <v>921</v>
      </c>
      <c r="F96" s="209" t="s">
        <v>922</v>
      </c>
      <c r="G96" s="210" t="s">
        <v>762</v>
      </c>
      <c r="H96" s="211">
        <v>3</v>
      </c>
      <c r="I96" s="212"/>
      <c r="J96" s="213">
        <f>ROUND(I96*H96,2)</f>
        <v>0</v>
      </c>
      <c r="K96" s="209" t="s">
        <v>175</v>
      </c>
      <c r="L96" s="46"/>
      <c r="M96" s="214" t="s">
        <v>19</v>
      </c>
      <c r="N96" s="215" t="s">
        <v>43</v>
      </c>
      <c r="O96" s="86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176</v>
      </c>
      <c r="AT96" s="218" t="s">
        <v>172</v>
      </c>
      <c r="AU96" s="218" t="s">
        <v>82</v>
      </c>
      <c r="AY96" s="19" t="s">
        <v>170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80</v>
      </c>
      <c r="BK96" s="219">
        <f>ROUND(I96*H96,2)</f>
        <v>0</v>
      </c>
      <c r="BL96" s="19" t="s">
        <v>176</v>
      </c>
      <c r="BM96" s="218" t="s">
        <v>923</v>
      </c>
    </row>
    <row r="97" s="2" customFormat="1">
      <c r="A97" s="40"/>
      <c r="B97" s="41"/>
      <c r="C97" s="42"/>
      <c r="D97" s="220" t="s">
        <v>178</v>
      </c>
      <c r="E97" s="42"/>
      <c r="F97" s="221" t="s">
        <v>924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178</v>
      </c>
      <c r="AU97" s="19" t="s">
        <v>82</v>
      </c>
    </row>
    <row r="98" s="13" customFormat="1">
      <c r="A98" s="13"/>
      <c r="B98" s="225"/>
      <c r="C98" s="226"/>
      <c r="D98" s="227" t="s">
        <v>180</v>
      </c>
      <c r="E98" s="228" t="s">
        <v>901</v>
      </c>
      <c r="F98" s="229" t="s">
        <v>187</v>
      </c>
      <c r="G98" s="226"/>
      <c r="H98" s="230">
        <v>3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180</v>
      </c>
      <c r="AU98" s="236" t="s">
        <v>82</v>
      </c>
      <c r="AV98" s="13" t="s">
        <v>82</v>
      </c>
      <c r="AW98" s="13" t="s">
        <v>33</v>
      </c>
      <c r="AX98" s="13" t="s">
        <v>80</v>
      </c>
      <c r="AY98" s="236" t="s">
        <v>170</v>
      </c>
    </row>
    <row r="99" s="2" customFormat="1" ht="21.75" customHeight="1">
      <c r="A99" s="40"/>
      <c r="B99" s="41"/>
      <c r="C99" s="207" t="s">
        <v>212</v>
      </c>
      <c r="D99" s="207" t="s">
        <v>172</v>
      </c>
      <c r="E99" s="208" t="s">
        <v>925</v>
      </c>
      <c r="F99" s="209" t="s">
        <v>926</v>
      </c>
      <c r="G99" s="210" t="s">
        <v>762</v>
      </c>
      <c r="H99" s="211">
        <v>2</v>
      </c>
      <c r="I99" s="212"/>
      <c r="J99" s="213">
        <f>ROUND(I99*H99,2)</f>
        <v>0</v>
      </c>
      <c r="K99" s="209" t="s">
        <v>175</v>
      </c>
      <c r="L99" s="46"/>
      <c r="M99" s="214" t="s">
        <v>19</v>
      </c>
      <c r="N99" s="215" t="s">
        <v>43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176</v>
      </c>
      <c r="AT99" s="218" t="s">
        <v>172</v>
      </c>
      <c r="AU99" s="218" t="s">
        <v>82</v>
      </c>
      <c r="AY99" s="19" t="s">
        <v>170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80</v>
      </c>
      <c r="BK99" s="219">
        <f>ROUND(I99*H99,2)</f>
        <v>0</v>
      </c>
      <c r="BL99" s="19" t="s">
        <v>176</v>
      </c>
      <c r="BM99" s="218" t="s">
        <v>927</v>
      </c>
    </row>
    <row r="100" s="2" customFormat="1">
      <c r="A100" s="40"/>
      <c r="B100" s="41"/>
      <c r="C100" s="42"/>
      <c r="D100" s="220" t="s">
        <v>178</v>
      </c>
      <c r="E100" s="42"/>
      <c r="F100" s="221" t="s">
        <v>928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178</v>
      </c>
      <c r="AU100" s="19" t="s">
        <v>82</v>
      </c>
    </row>
    <row r="101" s="13" customFormat="1">
      <c r="A101" s="13"/>
      <c r="B101" s="225"/>
      <c r="C101" s="226"/>
      <c r="D101" s="227" t="s">
        <v>180</v>
      </c>
      <c r="E101" s="228" t="s">
        <v>897</v>
      </c>
      <c r="F101" s="229" t="s">
        <v>82</v>
      </c>
      <c r="G101" s="226"/>
      <c r="H101" s="230">
        <v>2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180</v>
      </c>
      <c r="AU101" s="236" t="s">
        <v>82</v>
      </c>
      <c r="AV101" s="13" t="s">
        <v>82</v>
      </c>
      <c r="AW101" s="13" t="s">
        <v>33</v>
      </c>
      <c r="AX101" s="13" t="s">
        <v>80</v>
      </c>
      <c r="AY101" s="236" t="s">
        <v>170</v>
      </c>
    </row>
    <row r="102" s="2" customFormat="1" ht="21.75" customHeight="1">
      <c r="A102" s="40"/>
      <c r="B102" s="41"/>
      <c r="C102" s="207" t="s">
        <v>219</v>
      </c>
      <c r="D102" s="207" t="s">
        <v>172</v>
      </c>
      <c r="E102" s="208" t="s">
        <v>929</v>
      </c>
      <c r="F102" s="209" t="s">
        <v>930</v>
      </c>
      <c r="G102" s="210" t="s">
        <v>762</v>
      </c>
      <c r="H102" s="211">
        <v>86</v>
      </c>
      <c r="I102" s="212"/>
      <c r="J102" s="213">
        <f>ROUND(I102*H102,2)</f>
        <v>0</v>
      </c>
      <c r="K102" s="209" t="s">
        <v>175</v>
      </c>
      <c r="L102" s="46"/>
      <c r="M102" s="214" t="s">
        <v>19</v>
      </c>
      <c r="N102" s="215" t="s">
        <v>43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176</v>
      </c>
      <c r="AT102" s="218" t="s">
        <v>172</v>
      </c>
      <c r="AU102" s="218" t="s">
        <v>82</v>
      </c>
      <c r="AY102" s="19" t="s">
        <v>170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80</v>
      </c>
      <c r="BK102" s="219">
        <f>ROUND(I102*H102,2)</f>
        <v>0</v>
      </c>
      <c r="BL102" s="19" t="s">
        <v>176</v>
      </c>
      <c r="BM102" s="218" t="s">
        <v>931</v>
      </c>
    </row>
    <row r="103" s="2" customFormat="1">
      <c r="A103" s="40"/>
      <c r="B103" s="41"/>
      <c r="C103" s="42"/>
      <c r="D103" s="220" t="s">
        <v>178</v>
      </c>
      <c r="E103" s="42"/>
      <c r="F103" s="221" t="s">
        <v>932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178</v>
      </c>
      <c r="AU103" s="19" t="s">
        <v>82</v>
      </c>
    </row>
    <row r="104" s="13" customFormat="1">
      <c r="A104" s="13"/>
      <c r="B104" s="225"/>
      <c r="C104" s="226"/>
      <c r="D104" s="227" t="s">
        <v>180</v>
      </c>
      <c r="E104" s="228" t="s">
        <v>19</v>
      </c>
      <c r="F104" s="229" t="s">
        <v>899</v>
      </c>
      <c r="G104" s="226"/>
      <c r="H104" s="230">
        <v>86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180</v>
      </c>
      <c r="AU104" s="236" t="s">
        <v>82</v>
      </c>
      <c r="AV104" s="13" t="s">
        <v>82</v>
      </c>
      <c r="AW104" s="13" t="s">
        <v>33</v>
      </c>
      <c r="AX104" s="13" t="s">
        <v>80</v>
      </c>
      <c r="AY104" s="236" t="s">
        <v>170</v>
      </c>
    </row>
    <row r="105" s="2" customFormat="1" ht="21.75" customHeight="1">
      <c r="A105" s="40"/>
      <c r="B105" s="41"/>
      <c r="C105" s="207" t="s">
        <v>225</v>
      </c>
      <c r="D105" s="207" t="s">
        <v>172</v>
      </c>
      <c r="E105" s="208" t="s">
        <v>933</v>
      </c>
      <c r="F105" s="209" t="s">
        <v>934</v>
      </c>
      <c r="G105" s="210" t="s">
        <v>762</v>
      </c>
      <c r="H105" s="211">
        <v>5</v>
      </c>
      <c r="I105" s="212"/>
      <c r="J105" s="213">
        <f>ROUND(I105*H105,2)</f>
        <v>0</v>
      </c>
      <c r="K105" s="209" t="s">
        <v>175</v>
      </c>
      <c r="L105" s="46"/>
      <c r="M105" s="214" t="s">
        <v>19</v>
      </c>
      <c r="N105" s="215" t="s">
        <v>43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176</v>
      </c>
      <c r="AT105" s="218" t="s">
        <v>172</v>
      </c>
      <c r="AU105" s="218" t="s">
        <v>82</v>
      </c>
      <c r="AY105" s="19" t="s">
        <v>170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80</v>
      </c>
      <c r="BK105" s="219">
        <f>ROUND(I105*H105,2)</f>
        <v>0</v>
      </c>
      <c r="BL105" s="19" t="s">
        <v>176</v>
      </c>
      <c r="BM105" s="218" t="s">
        <v>935</v>
      </c>
    </row>
    <row r="106" s="2" customFormat="1">
      <c r="A106" s="40"/>
      <c r="B106" s="41"/>
      <c r="C106" s="42"/>
      <c r="D106" s="220" t="s">
        <v>178</v>
      </c>
      <c r="E106" s="42"/>
      <c r="F106" s="221" t="s">
        <v>936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178</v>
      </c>
      <c r="AU106" s="19" t="s">
        <v>82</v>
      </c>
    </row>
    <row r="107" s="13" customFormat="1">
      <c r="A107" s="13"/>
      <c r="B107" s="225"/>
      <c r="C107" s="226"/>
      <c r="D107" s="227" t="s">
        <v>180</v>
      </c>
      <c r="E107" s="228" t="s">
        <v>19</v>
      </c>
      <c r="F107" s="229" t="s">
        <v>900</v>
      </c>
      <c r="G107" s="226"/>
      <c r="H107" s="230">
        <v>5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180</v>
      </c>
      <c r="AU107" s="236" t="s">
        <v>82</v>
      </c>
      <c r="AV107" s="13" t="s">
        <v>82</v>
      </c>
      <c r="AW107" s="13" t="s">
        <v>33</v>
      </c>
      <c r="AX107" s="13" t="s">
        <v>80</v>
      </c>
      <c r="AY107" s="236" t="s">
        <v>170</v>
      </c>
    </row>
    <row r="108" s="2" customFormat="1" ht="21.75" customHeight="1">
      <c r="A108" s="40"/>
      <c r="B108" s="41"/>
      <c r="C108" s="207" t="s">
        <v>242</v>
      </c>
      <c r="D108" s="207" t="s">
        <v>172</v>
      </c>
      <c r="E108" s="208" t="s">
        <v>937</v>
      </c>
      <c r="F108" s="209" t="s">
        <v>938</v>
      </c>
      <c r="G108" s="210" t="s">
        <v>762</v>
      </c>
      <c r="H108" s="211">
        <v>3</v>
      </c>
      <c r="I108" s="212"/>
      <c r="J108" s="213">
        <f>ROUND(I108*H108,2)</f>
        <v>0</v>
      </c>
      <c r="K108" s="209" t="s">
        <v>175</v>
      </c>
      <c r="L108" s="46"/>
      <c r="M108" s="214" t="s">
        <v>19</v>
      </c>
      <c r="N108" s="215" t="s">
        <v>43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176</v>
      </c>
      <c r="AT108" s="218" t="s">
        <v>172</v>
      </c>
      <c r="AU108" s="218" t="s">
        <v>82</v>
      </c>
      <c r="AY108" s="19" t="s">
        <v>170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80</v>
      </c>
      <c r="BK108" s="219">
        <f>ROUND(I108*H108,2)</f>
        <v>0</v>
      </c>
      <c r="BL108" s="19" t="s">
        <v>176</v>
      </c>
      <c r="BM108" s="218" t="s">
        <v>939</v>
      </c>
    </row>
    <row r="109" s="2" customFormat="1">
      <c r="A109" s="40"/>
      <c r="B109" s="41"/>
      <c r="C109" s="42"/>
      <c r="D109" s="220" t="s">
        <v>178</v>
      </c>
      <c r="E109" s="42"/>
      <c r="F109" s="221" t="s">
        <v>940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178</v>
      </c>
      <c r="AU109" s="19" t="s">
        <v>82</v>
      </c>
    </row>
    <row r="110" s="13" customFormat="1">
      <c r="A110" s="13"/>
      <c r="B110" s="225"/>
      <c r="C110" s="226"/>
      <c r="D110" s="227" t="s">
        <v>180</v>
      </c>
      <c r="E110" s="228" t="s">
        <v>19</v>
      </c>
      <c r="F110" s="229" t="s">
        <v>901</v>
      </c>
      <c r="G110" s="226"/>
      <c r="H110" s="230">
        <v>3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180</v>
      </c>
      <c r="AU110" s="236" t="s">
        <v>82</v>
      </c>
      <c r="AV110" s="13" t="s">
        <v>82</v>
      </c>
      <c r="AW110" s="13" t="s">
        <v>33</v>
      </c>
      <c r="AX110" s="13" t="s">
        <v>80</v>
      </c>
      <c r="AY110" s="236" t="s">
        <v>170</v>
      </c>
    </row>
    <row r="111" s="2" customFormat="1" ht="21.75" customHeight="1">
      <c r="A111" s="40"/>
      <c r="B111" s="41"/>
      <c r="C111" s="207" t="s">
        <v>247</v>
      </c>
      <c r="D111" s="207" t="s">
        <v>172</v>
      </c>
      <c r="E111" s="208" t="s">
        <v>941</v>
      </c>
      <c r="F111" s="209" t="s">
        <v>942</v>
      </c>
      <c r="G111" s="210" t="s">
        <v>762</v>
      </c>
      <c r="H111" s="211">
        <v>2</v>
      </c>
      <c r="I111" s="212"/>
      <c r="J111" s="213">
        <f>ROUND(I111*H111,2)</f>
        <v>0</v>
      </c>
      <c r="K111" s="209" t="s">
        <v>175</v>
      </c>
      <c r="L111" s="46"/>
      <c r="M111" s="214" t="s">
        <v>19</v>
      </c>
      <c r="N111" s="215" t="s">
        <v>43</v>
      </c>
      <c r="O111" s="86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176</v>
      </c>
      <c r="AT111" s="218" t="s">
        <v>172</v>
      </c>
      <c r="AU111" s="218" t="s">
        <v>82</v>
      </c>
      <c r="AY111" s="19" t="s">
        <v>170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80</v>
      </c>
      <c r="BK111" s="219">
        <f>ROUND(I111*H111,2)</f>
        <v>0</v>
      </c>
      <c r="BL111" s="19" t="s">
        <v>176</v>
      </c>
      <c r="BM111" s="218" t="s">
        <v>943</v>
      </c>
    </row>
    <row r="112" s="2" customFormat="1">
      <c r="A112" s="40"/>
      <c r="B112" s="41"/>
      <c r="C112" s="42"/>
      <c r="D112" s="220" t="s">
        <v>178</v>
      </c>
      <c r="E112" s="42"/>
      <c r="F112" s="221" t="s">
        <v>944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178</v>
      </c>
      <c r="AU112" s="19" t="s">
        <v>82</v>
      </c>
    </row>
    <row r="113" s="13" customFormat="1">
      <c r="A113" s="13"/>
      <c r="B113" s="225"/>
      <c r="C113" s="226"/>
      <c r="D113" s="227" t="s">
        <v>180</v>
      </c>
      <c r="E113" s="228" t="s">
        <v>19</v>
      </c>
      <c r="F113" s="229" t="s">
        <v>897</v>
      </c>
      <c r="G113" s="226"/>
      <c r="H113" s="230">
        <v>2</v>
      </c>
      <c r="I113" s="231"/>
      <c r="J113" s="226"/>
      <c r="K113" s="226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180</v>
      </c>
      <c r="AU113" s="236" t="s">
        <v>82</v>
      </c>
      <c r="AV113" s="13" t="s">
        <v>82</v>
      </c>
      <c r="AW113" s="13" t="s">
        <v>33</v>
      </c>
      <c r="AX113" s="13" t="s">
        <v>80</v>
      </c>
      <c r="AY113" s="236" t="s">
        <v>170</v>
      </c>
    </row>
    <row r="114" s="2" customFormat="1" ht="24.15" customHeight="1">
      <c r="A114" s="40"/>
      <c r="B114" s="41"/>
      <c r="C114" s="207" t="s">
        <v>274</v>
      </c>
      <c r="D114" s="207" t="s">
        <v>172</v>
      </c>
      <c r="E114" s="208" t="s">
        <v>945</v>
      </c>
      <c r="F114" s="209" t="s">
        <v>946</v>
      </c>
      <c r="G114" s="210" t="s">
        <v>762</v>
      </c>
      <c r="H114" s="211">
        <v>86</v>
      </c>
      <c r="I114" s="212"/>
      <c r="J114" s="213">
        <f>ROUND(I114*H114,2)</f>
        <v>0</v>
      </c>
      <c r="K114" s="209" t="s">
        <v>175</v>
      </c>
      <c r="L114" s="46"/>
      <c r="M114" s="214" t="s">
        <v>19</v>
      </c>
      <c r="N114" s="215" t="s">
        <v>43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176</v>
      </c>
      <c r="AT114" s="218" t="s">
        <v>172</v>
      </c>
      <c r="AU114" s="218" t="s">
        <v>82</v>
      </c>
      <c r="AY114" s="19" t="s">
        <v>170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80</v>
      </c>
      <c r="BK114" s="219">
        <f>ROUND(I114*H114,2)</f>
        <v>0</v>
      </c>
      <c r="BL114" s="19" t="s">
        <v>176</v>
      </c>
      <c r="BM114" s="218" t="s">
        <v>947</v>
      </c>
    </row>
    <row r="115" s="2" customFormat="1">
      <c r="A115" s="40"/>
      <c r="B115" s="41"/>
      <c r="C115" s="42"/>
      <c r="D115" s="220" t="s">
        <v>178</v>
      </c>
      <c r="E115" s="42"/>
      <c r="F115" s="221" t="s">
        <v>948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178</v>
      </c>
      <c r="AU115" s="19" t="s">
        <v>82</v>
      </c>
    </row>
    <row r="116" s="13" customFormat="1">
      <c r="A116" s="13"/>
      <c r="B116" s="225"/>
      <c r="C116" s="226"/>
      <c r="D116" s="227" t="s">
        <v>180</v>
      </c>
      <c r="E116" s="228" t="s">
        <v>19</v>
      </c>
      <c r="F116" s="229" t="s">
        <v>899</v>
      </c>
      <c r="G116" s="226"/>
      <c r="H116" s="230">
        <v>86</v>
      </c>
      <c r="I116" s="231"/>
      <c r="J116" s="226"/>
      <c r="K116" s="226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180</v>
      </c>
      <c r="AU116" s="236" t="s">
        <v>82</v>
      </c>
      <c r="AV116" s="13" t="s">
        <v>82</v>
      </c>
      <c r="AW116" s="13" t="s">
        <v>33</v>
      </c>
      <c r="AX116" s="13" t="s">
        <v>80</v>
      </c>
      <c r="AY116" s="236" t="s">
        <v>170</v>
      </c>
    </row>
    <row r="117" s="2" customFormat="1" ht="24.15" customHeight="1">
      <c r="A117" s="40"/>
      <c r="B117" s="41"/>
      <c r="C117" s="207" t="s">
        <v>281</v>
      </c>
      <c r="D117" s="207" t="s">
        <v>172</v>
      </c>
      <c r="E117" s="208" t="s">
        <v>949</v>
      </c>
      <c r="F117" s="209" t="s">
        <v>950</v>
      </c>
      <c r="G117" s="210" t="s">
        <v>762</v>
      </c>
      <c r="H117" s="211">
        <v>5</v>
      </c>
      <c r="I117" s="212"/>
      <c r="J117" s="213">
        <f>ROUND(I117*H117,2)</f>
        <v>0</v>
      </c>
      <c r="K117" s="209" t="s">
        <v>175</v>
      </c>
      <c r="L117" s="46"/>
      <c r="M117" s="214" t="s">
        <v>19</v>
      </c>
      <c r="N117" s="215" t="s">
        <v>43</v>
      </c>
      <c r="O117" s="86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176</v>
      </c>
      <c r="AT117" s="218" t="s">
        <v>172</v>
      </c>
      <c r="AU117" s="218" t="s">
        <v>82</v>
      </c>
      <c r="AY117" s="19" t="s">
        <v>170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80</v>
      </c>
      <c r="BK117" s="219">
        <f>ROUND(I117*H117,2)</f>
        <v>0</v>
      </c>
      <c r="BL117" s="19" t="s">
        <v>176</v>
      </c>
      <c r="BM117" s="218" t="s">
        <v>951</v>
      </c>
    </row>
    <row r="118" s="2" customFormat="1">
      <c r="A118" s="40"/>
      <c r="B118" s="41"/>
      <c r="C118" s="42"/>
      <c r="D118" s="220" t="s">
        <v>178</v>
      </c>
      <c r="E118" s="42"/>
      <c r="F118" s="221" t="s">
        <v>952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178</v>
      </c>
      <c r="AU118" s="19" t="s">
        <v>82</v>
      </c>
    </row>
    <row r="119" s="13" customFormat="1">
      <c r="A119" s="13"/>
      <c r="B119" s="225"/>
      <c r="C119" s="226"/>
      <c r="D119" s="227" t="s">
        <v>180</v>
      </c>
      <c r="E119" s="228" t="s">
        <v>19</v>
      </c>
      <c r="F119" s="229" t="s">
        <v>900</v>
      </c>
      <c r="G119" s="226"/>
      <c r="H119" s="230">
        <v>5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180</v>
      </c>
      <c r="AU119" s="236" t="s">
        <v>82</v>
      </c>
      <c r="AV119" s="13" t="s">
        <v>82</v>
      </c>
      <c r="AW119" s="13" t="s">
        <v>33</v>
      </c>
      <c r="AX119" s="13" t="s">
        <v>80</v>
      </c>
      <c r="AY119" s="236" t="s">
        <v>170</v>
      </c>
    </row>
    <row r="120" s="2" customFormat="1" ht="24.15" customHeight="1">
      <c r="A120" s="40"/>
      <c r="B120" s="41"/>
      <c r="C120" s="207" t="s">
        <v>289</v>
      </c>
      <c r="D120" s="207" t="s">
        <v>172</v>
      </c>
      <c r="E120" s="208" t="s">
        <v>953</v>
      </c>
      <c r="F120" s="209" t="s">
        <v>954</v>
      </c>
      <c r="G120" s="210" t="s">
        <v>762</v>
      </c>
      <c r="H120" s="211">
        <v>3</v>
      </c>
      <c r="I120" s="212"/>
      <c r="J120" s="213">
        <f>ROUND(I120*H120,2)</f>
        <v>0</v>
      </c>
      <c r="K120" s="209" t="s">
        <v>175</v>
      </c>
      <c r="L120" s="46"/>
      <c r="M120" s="214" t="s">
        <v>19</v>
      </c>
      <c r="N120" s="215" t="s">
        <v>43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176</v>
      </c>
      <c r="AT120" s="218" t="s">
        <v>172</v>
      </c>
      <c r="AU120" s="218" t="s">
        <v>82</v>
      </c>
      <c r="AY120" s="19" t="s">
        <v>170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80</v>
      </c>
      <c r="BK120" s="219">
        <f>ROUND(I120*H120,2)</f>
        <v>0</v>
      </c>
      <c r="BL120" s="19" t="s">
        <v>176</v>
      </c>
      <c r="BM120" s="218" t="s">
        <v>955</v>
      </c>
    </row>
    <row r="121" s="2" customFormat="1">
      <c r="A121" s="40"/>
      <c r="B121" s="41"/>
      <c r="C121" s="42"/>
      <c r="D121" s="220" t="s">
        <v>178</v>
      </c>
      <c r="E121" s="42"/>
      <c r="F121" s="221" t="s">
        <v>956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178</v>
      </c>
      <c r="AU121" s="19" t="s">
        <v>82</v>
      </c>
    </row>
    <row r="122" s="13" customFormat="1">
      <c r="A122" s="13"/>
      <c r="B122" s="225"/>
      <c r="C122" s="226"/>
      <c r="D122" s="227" t="s">
        <v>180</v>
      </c>
      <c r="E122" s="228" t="s">
        <v>19</v>
      </c>
      <c r="F122" s="229" t="s">
        <v>901</v>
      </c>
      <c r="G122" s="226"/>
      <c r="H122" s="230">
        <v>3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180</v>
      </c>
      <c r="AU122" s="236" t="s">
        <v>82</v>
      </c>
      <c r="AV122" s="13" t="s">
        <v>82</v>
      </c>
      <c r="AW122" s="13" t="s">
        <v>33</v>
      </c>
      <c r="AX122" s="13" t="s">
        <v>80</v>
      </c>
      <c r="AY122" s="236" t="s">
        <v>170</v>
      </c>
    </row>
    <row r="123" s="2" customFormat="1" ht="24.15" customHeight="1">
      <c r="A123" s="40"/>
      <c r="B123" s="41"/>
      <c r="C123" s="207" t="s">
        <v>299</v>
      </c>
      <c r="D123" s="207" t="s">
        <v>172</v>
      </c>
      <c r="E123" s="208" t="s">
        <v>957</v>
      </c>
      <c r="F123" s="209" t="s">
        <v>958</v>
      </c>
      <c r="G123" s="210" t="s">
        <v>762</v>
      </c>
      <c r="H123" s="211">
        <v>2</v>
      </c>
      <c r="I123" s="212"/>
      <c r="J123" s="213">
        <f>ROUND(I123*H123,2)</f>
        <v>0</v>
      </c>
      <c r="K123" s="209" t="s">
        <v>175</v>
      </c>
      <c r="L123" s="46"/>
      <c r="M123" s="214" t="s">
        <v>19</v>
      </c>
      <c r="N123" s="215" t="s">
        <v>43</v>
      </c>
      <c r="O123" s="86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176</v>
      </c>
      <c r="AT123" s="218" t="s">
        <v>172</v>
      </c>
      <c r="AU123" s="218" t="s">
        <v>82</v>
      </c>
      <c r="AY123" s="19" t="s">
        <v>170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80</v>
      </c>
      <c r="BK123" s="219">
        <f>ROUND(I123*H123,2)</f>
        <v>0</v>
      </c>
      <c r="BL123" s="19" t="s">
        <v>176</v>
      </c>
      <c r="BM123" s="218" t="s">
        <v>959</v>
      </c>
    </row>
    <row r="124" s="2" customFormat="1">
      <c r="A124" s="40"/>
      <c r="B124" s="41"/>
      <c r="C124" s="42"/>
      <c r="D124" s="220" t="s">
        <v>178</v>
      </c>
      <c r="E124" s="42"/>
      <c r="F124" s="221" t="s">
        <v>960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178</v>
      </c>
      <c r="AU124" s="19" t="s">
        <v>82</v>
      </c>
    </row>
    <row r="125" s="13" customFormat="1">
      <c r="A125" s="13"/>
      <c r="B125" s="225"/>
      <c r="C125" s="226"/>
      <c r="D125" s="227" t="s">
        <v>180</v>
      </c>
      <c r="E125" s="228" t="s">
        <v>19</v>
      </c>
      <c r="F125" s="229" t="s">
        <v>897</v>
      </c>
      <c r="G125" s="226"/>
      <c r="H125" s="230">
        <v>2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180</v>
      </c>
      <c r="AU125" s="236" t="s">
        <v>82</v>
      </c>
      <c r="AV125" s="13" t="s">
        <v>82</v>
      </c>
      <c r="AW125" s="13" t="s">
        <v>33</v>
      </c>
      <c r="AX125" s="13" t="s">
        <v>80</v>
      </c>
      <c r="AY125" s="236" t="s">
        <v>170</v>
      </c>
    </row>
    <row r="126" s="2" customFormat="1" ht="16.5" customHeight="1">
      <c r="A126" s="40"/>
      <c r="B126" s="41"/>
      <c r="C126" s="207" t="s">
        <v>8</v>
      </c>
      <c r="D126" s="207" t="s">
        <v>172</v>
      </c>
      <c r="E126" s="208" t="s">
        <v>388</v>
      </c>
      <c r="F126" s="209" t="s">
        <v>389</v>
      </c>
      <c r="G126" s="210" t="s">
        <v>202</v>
      </c>
      <c r="H126" s="211">
        <v>1</v>
      </c>
      <c r="I126" s="212"/>
      <c r="J126" s="213">
        <f>ROUND(I126*H126,2)</f>
        <v>0</v>
      </c>
      <c r="K126" s="209" t="s">
        <v>19</v>
      </c>
      <c r="L126" s="46"/>
      <c r="M126" s="214" t="s">
        <v>19</v>
      </c>
      <c r="N126" s="215" t="s">
        <v>43</v>
      </c>
      <c r="O126" s="86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176</v>
      </c>
      <c r="AT126" s="218" t="s">
        <v>172</v>
      </c>
      <c r="AU126" s="218" t="s">
        <v>82</v>
      </c>
      <c r="AY126" s="19" t="s">
        <v>170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80</v>
      </c>
      <c r="BK126" s="219">
        <f>ROUND(I126*H126,2)</f>
        <v>0</v>
      </c>
      <c r="BL126" s="19" t="s">
        <v>176</v>
      </c>
      <c r="BM126" s="218" t="s">
        <v>961</v>
      </c>
    </row>
    <row r="127" s="2" customFormat="1">
      <c r="A127" s="40"/>
      <c r="B127" s="41"/>
      <c r="C127" s="42"/>
      <c r="D127" s="227" t="s">
        <v>204</v>
      </c>
      <c r="E127" s="42"/>
      <c r="F127" s="248" t="s">
        <v>391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204</v>
      </c>
      <c r="AU127" s="19" t="s">
        <v>82</v>
      </c>
    </row>
    <row r="128" s="13" customFormat="1">
      <c r="A128" s="13"/>
      <c r="B128" s="225"/>
      <c r="C128" s="226"/>
      <c r="D128" s="227" t="s">
        <v>180</v>
      </c>
      <c r="E128" s="228" t="s">
        <v>19</v>
      </c>
      <c r="F128" s="229" t="s">
        <v>962</v>
      </c>
      <c r="G128" s="226"/>
      <c r="H128" s="230">
        <v>1</v>
      </c>
      <c r="I128" s="231"/>
      <c r="J128" s="226"/>
      <c r="K128" s="226"/>
      <c r="L128" s="232"/>
      <c r="M128" s="284"/>
      <c r="N128" s="285"/>
      <c r="O128" s="285"/>
      <c r="P128" s="285"/>
      <c r="Q128" s="285"/>
      <c r="R128" s="285"/>
      <c r="S128" s="285"/>
      <c r="T128" s="28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180</v>
      </c>
      <c r="AU128" s="236" t="s">
        <v>82</v>
      </c>
      <c r="AV128" s="13" t="s">
        <v>82</v>
      </c>
      <c r="AW128" s="13" t="s">
        <v>33</v>
      </c>
      <c r="AX128" s="13" t="s">
        <v>80</v>
      </c>
      <c r="AY128" s="236" t="s">
        <v>170</v>
      </c>
    </row>
    <row r="129" s="2" customFormat="1" ht="6.96" customHeight="1">
      <c r="A129" s="40"/>
      <c r="B129" s="61"/>
      <c r="C129" s="62"/>
      <c r="D129" s="62"/>
      <c r="E129" s="62"/>
      <c r="F129" s="62"/>
      <c r="G129" s="62"/>
      <c r="H129" s="62"/>
      <c r="I129" s="62"/>
      <c r="J129" s="62"/>
      <c r="K129" s="62"/>
      <c r="L129" s="46"/>
      <c r="M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</sheetData>
  <sheetProtection sheet="1" autoFilter="0" formatColumns="0" formatRows="0" objects="1" scenarios="1" spinCount="100000" saltValue="2oi0xVaikvxiyb9l7RzYD0lxdttANIKNK3JqWrEs0mjAkww2Xv112YeRz3cJ3nTLXa7aMSzAyrodo+uyOpjENA==" hashValue="wbN5M7f9ugg4Z/Ib0kYLqepf2wOoe9kZHVe+AhVlD6eTyAZTzuwidCMI3HL9gGqwMaUBbA56hD8IFlcCkS78xw==" algorithmName="SHA-512" password="8622"/>
  <autoFilter ref="C80:K12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2_01/111251201"/>
    <hyperlink ref="F88" r:id="rId2" display="https://podminky.urs.cz/item/CS_URS_2022_01/111251203"/>
    <hyperlink ref="F91" r:id="rId3" display="https://podminky.urs.cz/item/CS_URS_2022_01/112101101"/>
    <hyperlink ref="F94" r:id="rId4" display="https://podminky.urs.cz/item/CS_URS_2022_01/112101102"/>
    <hyperlink ref="F97" r:id="rId5" display="https://podminky.urs.cz/item/CS_URS_2022_01/112101103"/>
    <hyperlink ref="F100" r:id="rId6" display="https://podminky.urs.cz/item/CS_URS_2022_01/112101104"/>
    <hyperlink ref="F103" r:id="rId7" display="https://podminky.urs.cz/item/CS_URS_2022_01/112251101"/>
    <hyperlink ref="F106" r:id="rId8" display="https://podminky.urs.cz/item/CS_URS_2022_01/112251102"/>
    <hyperlink ref="F109" r:id="rId9" display="https://podminky.urs.cz/item/CS_URS_2022_01/112251103"/>
    <hyperlink ref="F112" r:id="rId10" display="https://podminky.urs.cz/item/CS_URS_2022_01/112251104"/>
    <hyperlink ref="F115" r:id="rId11" display="https://podminky.urs.cz/item/CS_URS_2022_01/174251201"/>
    <hyperlink ref="F118" r:id="rId12" display="https://podminky.urs.cz/item/CS_URS_2022_01/174251202"/>
    <hyperlink ref="F121" r:id="rId13" display="https://podminky.urs.cz/item/CS_URS_2022_01/174251203"/>
    <hyperlink ref="F124" r:id="rId14" display="https://podminky.urs.cz/item/CS_URS_2022_01/17425120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82</v>
      </c>
    </row>
    <row r="4" s="1" customFormat="1" ht="24.96" customHeight="1">
      <c r="B4" s="22"/>
      <c r="D4" s="133" t="s">
        <v>94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Polní cesta HC3a-R v k.ú. Roveň u Sobotky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103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963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11. 10. 2021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32</v>
      </c>
      <c r="F21" s="40"/>
      <c r="G21" s="40"/>
      <c r="H21" s="40"/>
      <c r="I21" s="135" t="s">
        <v>28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34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28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36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38</v>
      </c>
      <c r="E30" s="40"/>
      <c r="F30" s="40"/>
      <c r="G30" s="40"/>
      <c r="H30" s="40"/>
      <c r="I30" s="40"/>
      <c r="J30" s="147">
        <f>ROUND(J85,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40</v>
      </c>
      <c r="G32" s="40"/>
      <c r="H32" s="40"/>
      <c r="I32" s="148" t="s">
        <v>39</v>
      </c>
      <c r="J32" s="148" t="s">
        <v>41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42</v>
      </c>
      <c r="E33" s="135" t="s">
        <v>43</v>
      </c>
      <c r="F33" s="150">
        <f>ROUND((SUM(BE85:BE138)),  2)</f>
        <v>0</v>
      </c>
      <c r="G33" s="40"/>
      <c r="H33" s="40"/>
      <c r="I33" s="151">
        <v>0.20999999999999999</v>
      </c>
      <c r="J33" s="150">
        <f>ROUND(((SUM(BE85:BE138))*I33),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44</v>
      </c>
      <c r="F34" s="150">
        <f>ROUND((SUM(BF85:BF138)),  2)</f>
        <v>0</v>
      </c>
      <c r="G34" s="40"/>
      <c r="H34" s="40"/>
      <c r="I34" s="151">
        <v>0.14999999999999999</v>
      </c>
      <c r="J34" s="150">
        <f>ROUND(((SUM(BF85:BF138))*I34),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45</v>
      </c>
      <c r="F35" s="150">
        <f>ROUND((SUM(BG85:BG138)),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46</v>
      </c>
      <c r="F36" s="150">
        <f>ROUND((SUM(BH85:BH138)),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47</v>
      </c>
      <c r="F37" s="150">
        <f>ROUND((SUM(BI85:BI138)),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142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Polní cesta HC3a-R v k.ú. Roveň u Sobotky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103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210087-03-03 - VRN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 Roveň u Sobotky</v>
      </c>
      <c r="G52" s="42"/>
      <c r="H52" s="42"/>
      <c r="I52" s="34" t="s">
        <v>23</v>
      </c>
      <c r="J52" s="74" t="str">
        <f>IF(J12="","",J12)</f>
        <v>11. 10. 2021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KPÚ, Pobočka Jičín</v>
      </c>
      <c r="G54" s="42"/>
      <c r="H54" s="42"/>
      <c r="I54" s="34" t="s">
        <v>31</v>
      </c>
      <c r="J54" s="38" t="str">
        <f>E21</f>
        <v>Geocart CZ,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143</v>
      </c>
      <c r="D57" s="165"/>
      <c r="E57" s="165"/>
      <c r="F57" s="165"/>
      <c r="G57" s="165"/>
      <c r="H57" s="165"/>
      <c r="I57" s="165"/>
      <c r="J57" s="166" t="s">
        <v>144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70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145</v>
      </c>
    </row>
    <row r="60" s="9" customFormat="1" ht="24.96" customHeight="1">
      <c r="A60" s="9"/>
      <c r="B60" s="168"/>
      <c r="C60" s="169"/>
      <c r="D60" s="170" t="s">
        <v>964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965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966</v>
      </c>
      <c r="E62" s="177"/>
      <c r="F62" s="177"/>
      <c r="G62" s="177"/>
      <c r="H62" s="177"/>
      <c r="I62" s="177"/>
      <c r="J62" s="178">
        <f>J111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967</v>
      </c>
      <c r="E63" s="177"/>
      <c r="F63" s="177"/>
      <c r="G63" s="177"/>
      <c r="H63" s="177"/>
      <c r="I63" s="177"/>
      <c r="J63" s="178">
        <f>J118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968</v>
      </c>
      <c r="E64" s="177"/>
      <c r="F64" s="177"/>
      <c r="G64" s="177"/>
      <c r="H64" s="177"/>
      <c r="I64" s="177"/>
      <c r="J64" s="178">
        <f>J126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969</v>
      </c>
      <c r="E65" s="177"/>
      <c r="F65" s="177"/>
      <c r="G65" s="177"/>
      <c r="H65" s="177"/>
      <c r="I65" s="177"/>
      <c r="J65" s="178">
        <f>J131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155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3" t="str">
        <f>E7</f>
        <v>Polní cesta HC3a-R v k.ú. Roveň u Sobotky</v>
      </c>
      <c r="F75" s="34"/>
      <c r="G75" s="34"/>
      <c r="H75" s="34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103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210087-03-03 - VRN</v>
      </c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k.ú. Roveň u Sobotky</v>
      </c>
      <c r="G79" s="42"/>
      <c r="H79" s="42"/>
      <c r="I79" s="34" t="s">
        <v>23</v>
      </c>
      <c r="J79" s="74" t="str">
        <f>IF(J12="","",J12)</f>
        <v>11. 10. 2021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KPÚ, Pobočka Jičín</v>
      </c>
      <c r="G81" s="42"/>
      <c r="H81" s="42"/>
      <c r="I81" s="34" t="s">
        <v>31</v>
      </c>
      <c r="J81" s="38" t="str">
        <f>E21</f>
        <v>Geocart CZ, a.s.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 xml:space="preserve"> 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0"/>
      <c r="B84" s="181"/>
      <c r="C84" s="182" t="s">
        <v>156</v>
      </c>
      <c r="D84" s="183" t="s">
        <v>57</v>
      </c>
      <c r="E84" s="183" t="s">
        <v>53</v>
      </c>
      <c r="F84" s="183" t="s">
        <v>54</v>
      </c>
      <c r="G84" s="183" t="s">
        <v>157</v>
      </c>
      <c r="H84" s="183" t="s">
        <v>158</v>
      </c>
      <c r="I84" s="183" t="s">
        <v>159</v>
      </c>
      <c r="J84" s="183" t="s">
        <v>144</v>
      </c>
      <c r="K84" s="184" t="s">
        <v>160</v>
      </c>
      <c r="L84" s="185"/>
      <c r="M84" s="94" t="s">
        <v>19</v>
      </c>
      <c r="N84" s="95" t="s">
        <v>42</v>
      </c>
      <c r="O84" s="95" t="s">
        <v>161</v>
      </c>
      <c r="P84" s="95" t="s">
        <v>162</v>
      </c>
      <c r="Q84" s="95" t="s">
        <v>163</v>
      </c>
      <c r="R84" s="95" t="s">
        <v>164</v>
      </c>
      <c r="S84" s="95" t="s">
        <v>165</v>
      </c>
      <c r="T84" s="96" t="s">
        <v>166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0"/>
      <c r="B85" s="41"/>
      <c r="C85" s="101" t="s">
        <v>167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</f>
        <v>0</v>
      </c>
      <c r="Q85" s="98"/>
      <c r="R85" s="188">
        <f>R86</f>
        <v>0</v>
      </c>
      <c r="S85" s="98"/>
      <c r="T85" s="189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71</v>
      </c>
      <c r="AU85" s="19" t="s">
        <v>145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87</v>
      </c>
      <c r="F86" s="194" t="s">
        <v>970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P87+P111+P118+P126+P131</f>
        <v>0</v>
      </c>
      <c r="Q86" s="199"/>
      <c r="R86" s="200">
        <f>R87+R111+R118+R126+R131</f>
        <v>0</v>
      </c>
      <c r="S86" s="199"/>
      <c r="T86" s="201">
        <f>T87+T111+T118+T126+T131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206</v>
      </c>
      <c r="AT86" s="203" t="s">
        <v>71</v>
      </c>
      <c r="AU86" s="203" t="s">
        <v>72</v>
      </c>
      <c r="AY86" s="202" t="s">
        <v>170</v>
      </c>
      <c r="BK86" s="204">
        <f>BK87+BK111+BK118+BK126+BK131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971</v>
      </c>
      <c r="F87" s="205" t="s">
        <v>972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SUM(P88:P110)</f>
        <v>0</v>
      </c>
      <c r="Q87" s="199"/>
      <c r="R87" s="200">
        <f>SUM(R88:R110)</f>
        <v>0</v>
      </c>
      <c r="S87" s="199"/>
      <c r="T87" s="201">
        <f>SUM(T88:T110)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206</v>
      </c>
      <c r="AT87" s="203" t="s">
        <v>71</v>
      </c>
      <c r="AU87" s="203" t="s">
        <v>80</v>
      </c>
      <c r="AY87" s="202" t="s">
        <v>170</v>
      </c>
      <c r="BK87" s="204">
        <f>SUM(BK88:BK110)</f>
        <v>0</v>
      </c>
    </row>
    <row r="88" s="2" customFormat="1" ht="16.5" customHeight="1">
      <c r="A88" s="40"/>
      <c r="B88" s="41"/>
      <c r="C88" s="207" t="s">
        <v>80</v>
      </c>
      <c r="D88" s="207" t="s">
        <v>172</v>
      </c>
      <c r="E88" s="208" t="s">
        <v>973</v>
      </c>
      <c r="F88" s="209" t="s">
        <v>974</v>
      </c>
      <c r="G88" s="210" t="s">
        <v>202</v>
      </c>
      <c r="H88" s="211">
        <v>1</v>
      </c>
      <c r="I88" s="212"/>
      <c r="J88" s="213">
        <f>ROUND(I88*H88,2)</f>
        <v>0</v>
      </c>
      <c r="K88" s="209" t="s">
        <v>175</v>
      </c>
      <c r="L88" s="46"/>
      <c r="M88" s="214" t="s">
        <v>19</v>
      </c>
      <c r="N88" s="215" t="s">
        <v>43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975</v>
      </c>
      <c r="AT88" s="218" t="s">
        <v>172</v>
      </c>
      <c r="AU88" s="218" t="s">
        <v>82</v>
      </c>
      <c r="AY88" s="19" t="s">
        <v>170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80</v>
      </c>
      <c r="BK88" s="219">
        <f>ROUND(I88*H88,2)</f>
        <v>0</v>
      </c>
      <c r="BL88" s="19" t="s">
        <v>975</v>
      </c>
      <c r="BM88" s="218" t="s">
        <v>976</v>
      </c>
    </row>
    <row r="89" s="2" customFormat="1">
      <c r="A89" s="40"/>
      <c r="B89" s="41"/>
      <c r="C89" s="42"/>
      <c r="D89" s="220" t="s">
        <v>178</v>
      </c>
      <c r="E89" s="42"/>
      <c r="F89" s="221" t="s">
        <v>977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178</v>
      </c>
      <c r="AU89" s="19" t="s">
        <v>82</v>
      </c>
    </row>
    <row r="90" s="2" customFormat="1">
      <c r="A90" s="40"/>
      <c r="B90" s="41"/>
      <c r="C90" s="42"/>
      <c r="D90" s="227" t="s">
        <v>204</v>
      </c>
      <c r="E90" s="42"/>
      <c r="F90" s="248" t="s">
        <v>978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204</v>
      </c>
      <c r="AU90" s="19" t="s">
        <v>82</v>
      </c>
    </row>
    <row r="91" s="13" customFormat="1">
      <c r="A91" s="13"/>
      <c r="B91" s="225"/>
      <c r="C91" s="226"/>
      <c r="D91" s="227" t="s">
        <v>180</v>
      </c>
      <c r="E91" s="228" t="s">
        <v>19</v>
      </c>
      <c r="F91" s="229" t="s">
        <v>80</v>
      </c>
      <c r="G91" s="226"/>
      <c r="H91" s="230">
        <v>1</v>
      </c>
      <c r="I91" s="231"/>
      <c r="J91" s="226"/>
      <c r="K91" s="226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180</v>
      </c>
      <c r="AU91" s="236" t="s">
        <v>82</v>
      </c>
      <c r="AV91" s="13" t="s">
        <v>82</v>
      </c>
      <c r="AW91" s="13" t="s">
        <v>33</v>
      </c>
      <c r="AX91" s="13" t="s">
        <v>80</v>
      </c>
      <c r="AY91" s="236" t="s">
        <v>170</v>
      </c>
    </row>
    <row r="92" s="2" customFormat="1" ht="16.5" customHeight="1">
      <c r="A92" s="40"/>
      <c r="B92" s="41"/>
      <c r="C92" s="207" t="s">
        <v>82</v>
      </c>
      <c r="D92" s="207" t="s">
        <v>172</v>
      </c>
      <c r="E92" s="208" t="s">
        <v>979</v>
      </c>
      <c r="F92" s="209" t="s">
        <v>980</v>
      </c>
      <c r="G92" s="210" t="s">
        <v>202</v>
      </c>
      <c r="H92" s="211">
        <v>1</v>
      </c>
      <c r="I92" s="212"/>
      <c r="J92" s="213">
        <f>ROUND(I92*H92,2)</f>
        <v>0</v>
      </c>
      <c r="K92" s="209" t="s">
        <v>175</v>
      </c>
      <c r="L92" s="46"/>
      <c r="M92" s="214" t="s">
        <v>19</v>
      </c>
      <c r="N92" s="215" t="s">
        <v>43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975</v>
      </c>
      <c r="AT92" s="218" t="s">
        <v>172</v>
      </c>
      <c r="AU92" s="218" t="s">
        <v>82</v>
      </c>
      <c r="AY92" s="19" t="s">
        <v>170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80</v>
      </c>
      <c r="BK92" s="219">
        <f>ROUND(I92*H92,2)</f>
        <v>0</v>
      </c>
      <c r="BL92" s="19" t="s">
        <v>975</v>
      </c>
      <c r="BM92" s="218" t="s">
        <v>981</v>
      </c>
    </row>
    <row r="93" s="2" customFormat="1">
      <c r="A93" s="40"/>
      <c r="B93" s="41"/>
      <c r="C93" s="42"/>
      <c r="D93" s="220" t="s">
        <v>178</v>
      </c>
      <c r="E93" s="42"/>
      <c r="F93" s="221" t="s">
        <v>982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178</v>
      </c>
      <c r="AU93" s="19" t="s">
        <v>82</v>
      </c>
    </row>
    <row r="94" s="13" customFormat="1">
      <c r="A94" s="13"/>
      <c r="B94" s="225"/>
      <c r="C94" s="226"/>
      <c r="D94" s="227" t="s">
        <v>180</v>
      </c>
      <c r="E94" s="228" t="s">
        <v>19</v>
      </c>
      <c r="F94" s="229" t="s">
        <v>80</v>
      </c>
      <c r="G94" s="226"/>
      <c r="H94" s="230">
        <v>1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180</v>
      </c>
      <c r="AU94" s="236" t="s">
        <v>82</v>
      </c>
      <c r="AV94" s="13" t="s">
        <v>82</v>
      </c>
      <c r="AW94" s="13" t="s">
        <v>33</v>
      </c>
      <c r="AX94" s="13" t="s">
        <v>80</v>
      </c>
      <c r="AY94" s="236" t="s">
        <v>170</v>
      </c>
    </row>
    <row r="95" s="2" customFormat="1" ht="16.5" customHeight="1">
      <c r="A95" s="40"/>
      <c r="B95" s="41"/>
      <c r="C95" s="207" t="s">
        <v>187</v>
      </c>
      <c r="D95" s="207" t="s">
        <v>172</v>
      </c>
      <c r="E95" s="208" t="s">
        <v>983</v>
      </c>
      <c r="F95" s="209" t="s">
        <v>984</v>
      </c>
      <c r="G95" s="210" t="s">
        <v>202</v>
      </c>
      <c r="H95" s="211">
        <v>1</v>
      </c>
      <c r="I95" s="212"/>
      <c r="J95" s="213">
        <f>ROUND(I95*H95,2)</f>
        <v>0</v>
      </c>
      <c r="K95" s="209" t="s">
        <v>175</v>
      </c>
      <c r="L95" s="46"/>
      <c r="M95" s="214" t="s">
        <v>19</v>
      </c>
      <c r="N95" s="215" t="s">
        <v>43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975</v>
      </c>
      <c r="AT95" s="218" t="s">
        <v>172</v>
      </c>
      <c r="AU95" s="218" t="s">
        <v>82</v>
      </c>
      <c r="AY95" s="19" t="s">
        <v>170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80</v>
      </c>
      <c r="BK95" s="219">
        <f>ROUND(I95*H95,2)</f>
        <v>0</v>
      </c>
      <c r="BL95" s="19" t="s">
        <v>975</v>
      </c>
      <c r="BM95" s="218" t="s">
        <v>985</v>
      </c>
    </row>
    <row r="96" s="2" customFormat="1">
      <c r="A96" s="40"/>
      <c r="B96" s="41"/>
      <c r="C96" s="42"/>
      <c r="D96" s="220" t="s">
        <v>178</v>
      </c>
      <c r="E96" s="42"/>
      <c r="F96" s="221" t="s">
        <v>986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178</v>
      </c>
      <c r="AU96" s="19" t="s">
        <v>82</v>
      </c>
    </row>
    <row r="97" s="2" customFormat="1">
      <c r="A97" s="40"/>
      <c r="B97" s="41"/>
      <c r="C97" s="42"/>
      <c r="D97" s="227" t="s">
        <v>204</v>
      </c>
      <c r="E97" s="42"/>
      <c r="F97" s="248" t="s">
        <v>987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204</v>
      </c>
      <c r="AU97" s="19" t="s">
        <v>82</v>
      </c>
    </row>
    <row r="98" s="13" customFormat="1">
      <c r="A98" s="13"/>
      <c r="B98" s="225"/>
      <c r="C98" s="226"/>
      <c r="D98" s="227" t="s">
        <v>180</v>
      </c>
      <c r="E98" s="228" t="s">
        <v>19</v>
      </c>
      <c r="F98" s="229" t="s">
        <v>80</v>
      </c>
      <c r="G98" s="226"/>
      <c r="H98" s="230">
        <v>1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180</v>
      </c>
      <c r="AU98" s="236" t="s">
        <v>82</v>
      </c>
      <c r="AV98" s="13" t="s">
        <v>82</v>
      </c>
      <c r="AW98" s="13" t="s">
        <v>33</v>
      </c>
      <c r="AX98" s="13" t="s">
        <v>80</v>
      </c>
      <c r="AY98" s="236" t="s">
        <v>170</v>
      </c>
    </row>
    <row r="99" s="2" customFormat="1" ht="16.5" customHeight="1">
      <c r="A99" s="40"/>
      <c r="B99" s="41"/>
      <c r="C99" s="207" t="s">
        <v>176</v>
      </c>
      <c r="D99" s="207" t="s">
        <v>172</v>
      </c>
      <c r="E99" s="208" t="s">
        <v>988</v>
      </c>
      <c r="F99" s="209" t="s">
        <v>989</v>
      </c>
      <c r="G99" s="210" t="s">
        <v>202</v>
      </c>
      <c r="H99" s="211">
        <v>1</v>
      </c>
      <c r="I99" s="212"/>
      <c r="J99" s="213">
        <f>ROUND(I99*H99,2)</f>
        <v>0</v>
      </c>
      <c r="K99" s="209" t="s">
        <v>175</v>
      </c>
      <c r="L99" s="46"/>
      <c r="M99" s="214" t="s">
        <v>19</v>
      </c>
      <c r="N99" s="215" t="s">
        <v>43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975</v>
      </c>
      <c r="AT99" s="218" t="s">
        <v>172</v>
      </c>
      <c r="AU99" s="218" t="s">
        <v>82</v>
      </c>
      <c r="AY99" s="19" t="s">
        <v>170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80</v>
      </c>
      <c r="BK99" s="219">
        <f>ROUND(I99*H99,2)</f>
        <v>0</v>
      </c>
      <c r="BL99" s="19" t="s">
        <v>975</v>
      </c>
      <c r="BM99" s="218" t="s">
        <v>990</v>
      </c>
    </row>
    <row r="100" s="2" customFormat="1">
      <c r="A100" s="40"/>
      <c r="B100" s="41"/>
      <c r="C100" s="42"/>
      <c r="D100" s="220" t="s">
        <v>178</v>
      </c>
      <c r="E100" s="42"/>
      <c r="F100" s="221" t="s">
        <v>991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178</v>
      </c>
      <c r="AU100" s="19" t="s">
        <v>82</v>
      </c>
    </row>
    <row r="101" s="2" customFormat="1">
      <c r="A101" s="40"/>
      <c r="B101" s="41"/>
      <c r="C101" s="42"/>
      <c r="D101" s="227" t="s">
        <v>204</v>
      </c>
      <c r="E101" s="42"/>
      <c r="F101" s="248" t="s">
        <v>992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204</v>
      </c>
      <c r="AU101" s="19" t="s">
        <v>82</v>
      </c>
    </row>
    <row r="102" s="13" customFormat="1">
      <c r="A102" s="13"/>
      <c r="B102" s="225"/>
      <c r="C102" s="226"/>
      <c r="D102" s="227" t="s">
        <v>180</v>
      </c>
      <c r="E102" s="228" t="s">
        <v>19</v>
      </c>
      <c r="F102" s="229" t="s">
        <v>80</v>
      </c>
      <c r="G102" s="226"/>
      <c r="H102" s="230">
        <v>1</v>
      </c>
      <c r="I102" s="231"/>
      <c r="J102" s="226"/>
      <c r="K102" s="226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180</v>
      </c>
      <c r="AU102" s="236" t="s">
        <v>82</v>
      </c>
      <c r="AV102" s="13" t="s">
        <v>82</v>
      </c>
      <c r="AW102" s="13" t="s">
        <v>33</v>
      </c>
      <c r="AX102" s="13" t="s">
        <v>80</v>
      </c>
      <c r="AY102" s="236" t="s">
        <v>170</v>
      </c>
    </row>
    <row r="103" s="2" customFormat="1" ht="16.5" customHeight="1">
      <c r="A103" s="40"/>
      <c r="B103" s="41"/>
      <c r="C103" s="207" t="s">
        <v>206</v>
      </c>
      <c r="D103" s="207" t="s">
        <v>172</v>
      </c>
      <c r="E103" s="208" t="s">
        <v>993</v>
      </c>
      <c r="F103" s="209" t="s">
        <v>994</v>
      </c>
      <c r="G103" s="210" t="s">
        <v>202</v>
      </c>
      <c r="H103" s="211">
        <v>1</v>
      </c>
      <c r="I103" s="212"/>
      <c r="J103" s="213">
        <f>ROUND(I103*H103,2)</f>
        <v>0</v>
      </c>
      <c r="K103" s="209" t="s">
        <v>175</v>
      </c>
      <c r="L103" s="46"/>
      <c r="M103" s="214" t="s">
        <v>19</v>
      </c>
      <c r="N103" s="215" t="s">
        <v>43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975</v>
      </c>
      <c r="AT103" s="218" t="s">
        <v>172</v>
      </c>
      <c r="AU103" s="218" t="s">
        <v>82</v>
      </c>
      <c r="AY103" s="19" t="s">
        <v>170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80</v>
      </c>
      <c r="BK103" s="219">
        <f>ROUND(I103*H103,2)</f>
        <v>0</v>
      </c>
      <c r="BL103" s="19" t="s">
        <v>975</v>
      </c>
      <c r="BM103" s="218" t="s">
        <v>995</v>
      </c>
    </row>
    <row r="104" s="2" customFormat="1">
      <c r="A104" s="40"/>
      <c r="B104" s="41"/>
      <c r="C104" s="42"/>
      <c r="D104" s="220" t="s">
        <v>178</v>
      </c>
      <c r="E104" s="42"/>
      <c r="F104" s="221" t="s">
        <v>996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178</v>
      </c>
      <c r="AU104" s="19" t="s">
        <v>82</v>
      </c>
    </row>
    <row r="105" s="2" customFormat="1">
      <c r="A105" s="40"/>
      <c r="B105" s="41"/>
      <c r="C105" s="42"/>
      <c r="D105" s="227" t="s">
        <v>204</v>
      </c>
      <c r="E105" s="42"/>
      <c r="F105" s="248" t="s">
        <v>997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204</v>
      </c>
      <c r="AU105" s="19" t="s">
        <v>82</v>
      </c>
    </row>
    <row r="106" s="13" customFormat="1">
      <c r="A106" s="13"/>
      <c r="B106" s="225"/>
      <c r="C106" s="226"/>
      <c r="D106" s="227" t="s">
        <v>180</v>
      </c>
      <c r="E106" s="228" t="s">
        <v>19</v>
      </c>
      <c r="F106" s="229" t="s">
        <v>80</v>
      </c>
      <c r="G106" s="226"/>
      <c r="H106" s="230">
        <v>1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180</v>
      </c>
      <c r="AU106" s="236" t="s">
        <v>82</v>
      </c>
      <c r="AV106" s="13" t="s">
        <v>82</v>
      </c>
      <c r="AW106" s="13" t="s">
        <v>33</v>
      </c>
      <c r="AX106" s="13" t="s">
        <v>80</v>
      </c>
      <c r="AY106" s="236" t="s">
        <v>170</v>
      </c>
    </row>
    <row r="107" s="2" customFormat="1" ht="16.5" customHeight="1">
      <c r="A107" s="40"/>
      <c r="B107" s="41"/>
      <c r="C107" s="207" t="s">
        <v>212</v>
      </c>
      <c r="D107" s="207" t="s">
        <v>172</v>
      </c>
      <c r="E107" s="208" t="s">
        <v>998</v>
      </c>
      <c r="F107" s="209" t="s">
        <v>999</v>
      </c>
      <c r="G107" s="210" t="s">
        <v>202</v>
      </c>
      <c r="H107" s="211">
        <v>1</v>
      </c>
      <c r="I107" s="212"/>
      <c r="J107" s="213">
        <f>ROUND(I107*H107,2)</f>
        <v>0</v>
      </c>
      <c r="K107" s="209" t="s">
        <v>175</v>
      </c>
      <c r="L107" s="46"/>
      <c r="M107" s="214" t="s">
        <v>19</v>
      </c>
      <c r="N107" s="215" t="s">
        <v>43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975</v>
      </c>
      <c r="AT107" s="218" t="s">
        <v>172</v>
      </c>
      <c r="AU107" s="218" t="s">
        <v>82</v>
      </c>
      <c r="AY107" s="19" t="s">
        <v>170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80</v>
      </c>
      <c r="BK107" s="219">
        <f>ROUND(I107*H107,2)</f>
        <v>0</v>
      </c>
      <c r="BL107" s="19" t="s">
        <v>975</v>
      </c>
      <c r="BM107" s="218" t="s">
        <v>1000</v>
      </c>
    </row>
    <row r="108" s="2" customFormat="1">
      <c r="A108" s="40"/>
      <c r="B108" s="41"/>
      <c r="C108" s="42"/>
      <c r="D108" s="220" t="s">
        <v>178</v>
      </c>
      <c r="E108" s="42"/>
      <c r="F108" s="221" t="s">
        <v>1001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178</v>
      </c>
      <c r="AU108" s="19" t="s">
        <v>82</v>
      </c>
    </row>
    <row r="109" s="2" customFormat="1">
      <c r="A109" s="40"/>
      <c r="B109" s="41"/>
      <c r="C109" s="42"/>
      <c r="D109" s="227" t="s">
        <v>204</v>
      </c>
      <c r="E109" s="42"/>
      <c r="F109" s="248" t="s">
        <v>1002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204</v>
      </c>
      <c r="AU109" s="19" t="s">
        <v>82</v>
      </c>
    </row>
    <row r="110" s="13" customFormat="1">
      <c r="A110" s="13"/>
      <c r="B110" s="225"/>
      <c r="C110" s="226"/>
      <c r="D110" s="227" t="s">
        <v>180</v>
      </c>
      <c r="E110" s="228" t="s">
        <v>19</v>
      </c>
      <c r="F110" s="229" t="s">
        <v>80</v>
      </c>
      <c r="G110" s="226"/>
      <c r="H110" s="230">
        <v>1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180</v>
      </c>
      <c r="AU110" s="236" t="s">
        <v>82</v>
      </c>
      <c r="AV110" s="13" t="s">
        <v>82</v>
      </c>
      <c r="AW110" s="13" t="s">
        <v>33</v>
      </c>
      <c r="AX110" s="13" t="s">
        <v>80</v>
      </c>
      <c r="AY110" s="236" t="s">
        <v>170</v>
      </c>
    </row>
    <row r="111" s="12" customFormat="1" ht="22.8" customHeight="1">
      <c r="A111" s="12"/>
      <c r="B111" s="191"/>
      <c r="C111" s="192"/>
      <c r="D111" s="193" t="s">
        <v>71</v>
      </c>
      <c r="E111" s="205" t="s">
        <v>1003</v>
      </c>
      <c r="F111" s="205" t="s">
        <v>1004</v>
      </c>
      <c r="G111" s="192"/>
      <c r="H111" s="192"/>
      <c r="I111" s="195"/>
      <c r="J111" s="206">
        <f>BK111</f>
        <v>0</v>
      </c>
      <c r="K111" s="192"/>
      <c r="L111" s="197"/>
      <c r="M111" s="198"/>
      <c r="N111" s="199"/>
      <c r="O111" s="199"/>
      <c r="P111" s="200">
        <f>SUM(P112:P117)</f>
        <v>0</v>
      </c>
      <c r="Q111" s="199"/>
      <c r="R111" s="200">
        <f>SUM(R112:R117)</f>
        <v>0</v>
      </c>
      <c r="S111" s="199"/>
      <c r="T111" s="201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2" t="s">
        <v>206</v>
      </c>
      <c r="AT111" s="203" t="s">
        <v>71</v>
      </c>
      <c r="AU111" s="203" t="s">
        <v>80</v>
      </c>
      <c r="AY111" s="202" t="s">
        <v>170</v>
      </c>
      <c r="BK111" s="204">
        <f>SUM(BK112:BK117)</f>
        <v>0</v>
      </c>
    </row>
    <row r="112" s="2" customFormat="1" ht="16.5" customHeight="1">
      <c r="A112" s="40"/>
      <c r="B112" s="41"/>
      <c r="C112" s="207" t="s">
        <v>219</v>
      </c>
      <c r="D112" s="207" t="s">
        <v>172</v>
      </c>
      <c r="E112" s="208" t="s">
        <v>1005</v>
      </c>
      <c r="F112" s="209" t="s">
        <v>1006</v>
      </c>
      <c r="G112" s="210" t="s">
        <v>202</v>
      </c>
      <c r="H112" s="211">
        <v>1</v>
      </c>
      <c r="I112" s="212"/>
      <c r="J112" s="213">
        <f>ROUND(I112*H112,2)</f>
        <v>0</v>
      </c>
      <c r="K112" s="209" t="s">
        <v>175</v>
      </c>
      <c r="L112" s="46"/>
      <c r="M112" s="214" t="s">
        <v>19</v>
      </c>
      <c r="N112" s="215" t="s">
        <v>43</v>
      </c>
      <c r="O112" s="86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975</v>
      </c>
      <c r="AT112" s="218" t="s">
        <v>172</v>
      </c>
      <c r="AU112" s="218" t="s">
        <v>82</v>
      </c>
      <c r="AY112" s="19" t="s">
        <v>170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80</v>
      </c>
      <c r="BK112" s="219">
        <f>ROUND(I112*H112,2)</f>
        <v>0</v>
      </c>
      <c r="BL112" s="19" t="s">
        <v>975</v>
      </c>
      <c r="BM112" s="218" t="s">
        <v>1007</v>
      </c>
    </row>
    <row r="113" s="2" customFormat="1">
      <c r="A113" s="40"/>
      <c r="B113" s="41"/>
      <c r="C113" s="42"/>
      <c r="D113" s="220" t="s">
        <v>178</v>
      </c>
      <c r="E113" s="42"/>
      <c r="F113" s="221" t="s">
        <v>1008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178</v>
      </c>
      <c r="AU113" s="19" t="s">
        <v>82</v>
      </c>
    </row>
    <row r="114" s="2" customFormat="1">
      <c r="A114" s="40"/>
      <c r="B114" s="41"/>
      <c r="C114" s="42"/>
      <c r="D114" s="227" t="s">
        <v>204</v>
      </c>
      <c r="E114" s="42"/>
      <c r="F114" s="248" t="s">
        <v>1009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204</v>
      </c>
      <c r="AU114" s="19" t="s">
        <v>82</v>
      </c>
    </row>
    <row r="115" s="13" customFormat="1">
      <c r="A115" s="13"/>
      <c r="B115" s="225"/>
      <c r="C115" s="226"/>
      <c r="D115" s="227" t="s">
        <v>180</v>
      </c>
      <c r="E115" s="228" t="s">
        <v>19</v>
      </c>
      <c r="F115" s="229" t="s">
        <v>80</v>
      </c>
      <c r="G115" s="226"/>
      <c r="H115" s="230">
        <v>1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180</v>
      </c>
      <c r="AU115" s="236" t="s">
        <v>82</v>
      </c>
      <c r="AV115" s="13" t="s">
        <v>82</v>
      </c>
      <c r="AW115" s="13" t="s">
        <v>33</v>
      </c>
      <c r="AX115" s="13" t="s">
        <v>80</v>
      </c>
      <c r="AY115" s="236" t="s">
        <v>170</v>
      </c>
    </row>
    <row r="116" s="2" customFormat="1" ht="21.75" customHeight="1">
      <c r="A116" s="40"/>
      <c r="B116" s="41"/>
      <c r="C116" s="207" t="s">
        <v>225</v>
      </c>
      <c r="D116" s="207" t="s">
        <v>172</v>
      </c>
      <c r="E116" s="208" t="s">
        <v>1010</v>
      </c>
      <c r="F116" s="209" t="s">
        <v>1011</v>
      </c>
      <c r="G116" s="210" t="s">
        <v>202</v>
      </c>
      <c r="H116" s="211">
        <v>1</v>
      </c>
      <c r="I116" s="212"/>
      <c r="J116" s="213">
        <f>ROUND(I116*H116,2)</f>
        <v>0</v>
      </c>
      <c r="K116" s="209" t="s">
        <v>19</v>
      </c>
      <c r="L116" s="46"/>
      <c r="M116" s="214" t="s">
        <v>19</v>
      </c>
      <c r="N116" s="215" t="s">
        <v>43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975</v>
      </c>
      <c r="AT116" s="218" t="s">
        <v>172</v>
      </c>
      <c r="AU116" s="218" t="s">
        <v>82</v>
      </c>
      <c r="AY116" s="19" t="s">
        <v>170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80</v>
      </c>
      <c r="BK116" s="219">
        <f>ROUND(I116*H116,2)</f>
        <v>0</v>
      </c>
      <c r="BL116" s="19" t="s">
        <v>975</v>
      </c>
      <c r="BM116" s="218" t="s">
        <v>1012</v>
      </c>
    </row>
    <row r="117" s="13" customFormat="1">
      <c r="A117" s="13"/>
      <c r="B117" s="225"/>
      <c r="C117" s="226"/>
      <c r="D117" s="227" t="s">
        <v>180</v>
      </c>
      <c r="E117" s="228" t="s">
        <v>19</v>
      </c>
      <c r="F117" s="229" t="s">
        <v>80</v>
      </c>
      <c r="G117" s="226"/>
      <c r="H117" s="230">
        <v>1</v>
      </c>
      <c r="I117" s="231"/>
      <c r="J117" s="226"/>
      <c r="K117" s="226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180</v>
      </c>
      <c r="AU117" s="236" t="s">
        <v>82</v>
      </c>
      <c r="AV117" s="13" t="s">
        <v>82</v>
      </c>
      <c r="AW117" s="13" t="s">
        <v>33</v>
      </c>
      <c r="AX117" s="13" t="s">
        <v>80</v>
      </c>
      <c r="AY117" s="236" t="s">
        <v>170</v>
      </c>
    </row>
    <row r="118" s="12" customFormat="1" ht="22.8" customHeight="1">
      <c r="A118" s="12"/>
      <c r="B118" s="191"/>
      <c r="C118" s="192"/>
      <c r="D118" s="193" t="s">
        <v>71</v>
      </c>
      <c r="E118" s="205" t="s">
        <v>1013</v>
      </c>
      <c r="F118" s="205" t="s">
        <v>1014</v>
      </c>
      <c r="G118" s="192"/>
      <c r="H118" s="192"/>
      <c r="I118" s="195"/>
      <c r="J118" s="206">
        <f>BK118</f>
        <v>0</v>
      </c>
      <c r="K118" s="192"/>
      <c r="L118" s="197"/>
      <c r="M118" s="198"/>
      <c r="N118" s="199"/>
      <c r="O118" s="199"/>
      <c r="P118" s="200">
        <f>SUM(P119:P125)</f>
        <v>0</v>
      </c>
      <c r="Q118" s="199"/>
      <c r="R118" s="200">
        <f>SUM(R119:R125)</f>
        <v>0</v>
      </c>
      <c r="S118" s="199"/>
      <c r="T118" s="201">
        <f>SUM(T119:T125)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206</v>
      </c>
      <c r="AT118" s="203" t="s">
        <v>71</v>
      </c>
      <c r="AU118" s="203" t="s">
        <v>80</v>
      </c>
      <c r="AY118" s="202" t="s">
        <v>170</v>
      </c>
      <c r="BK118" s="204">
        <f>SUM(BK119:BK125)</f>
        <v>0</v>
      </c>
    </row>
    <row r="119" s="2" customFormat="1" ht="16.5" customHeight="1">
      <c r="A119" s="40"/>
      <c r="B119" s="41"/>
      <c r="C119" s="207" t="s">
        <v>242</v>
      </c>
      <c r="D119" s="207" t="s">
        <v>172</v>
      </c>
      <c r="E119" s="208" t="s">
        <v>1015</v>
      </c>
      <c r="F119" s="209" t="s">
        <v>1016</v>
      </c>
      <c r="G119" s="210" t="s">
        <v>202</v>
      </c>
      <c r="H119" s="211">
        <v>1</v>
      </c>
      <c r="I119" s="212"/>
      <c r="J119" s="213">
        <f>ROUND(I119*H119,2)</f>
        <v>0</v>
      </c>
      <c r="K119" s="209" t="s">
        <v>175</v>
      </c>
      <c r="L119" s="46"/>
      <c r="M119" s="214" t="s">
        <v>19</v>
      </c>
      <c r="N119" s="215" t="s">
        <v>43</v>
      </c>
      <c r="O119" s="86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975</v>
      </c>
      <c r="AT119" s="218" t="s">
        <v>172</v>
      </c>
      <c r="AU119" s="218" t="s">
        <v>82</v>
      </c>
      <c r="AY119" s="19" t="s">
        <v>170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80</v>
      </c>
      <c r="BK119" s="219">
        <f>ROUND(I119*H119,2)</f>
        <v>0</v>
      </c>
      <c r="BL119" s="19" t="s">
        <v>975</v>
      </c>
      <c r="BM119" s="218" t="s">
        <v>1017</v>
      </c>
    </row>
    <row r="120" s="2" customFormat="1">
      <c r="A120" s="40"/>
      <c r="B120" s="41"/>
      <c r="C120" s="42"/>
      <c r="D120" s="220" t="s">
        <v>178</v>
      </c>
      <c r="E120" s="42"/>
      <c r="F120" s="221" t="s">
        <v>1018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178</v>
      </c>
      <c r="AU120" s="19" t="s">
        <v>82</v>
      </c>
    </row>
    <row r="121" s="13" customFormat="1">
      <c r="A121" s="13"/>
      <c r="B121" s="225"/>
      <c r="C121" s="226"/>
      <c r="D121" s="227" t="s">
        <v>180</v>
      </c>
      <c r="E121" s="228" t="s">
        <v>19</v>
      </c>
      <c r="F121" s="229" t="s">
        <v>80</v>
      </c>
      <c r="G121" s="226"/>
      <c r="H121" s="230">
        <v>1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180</v>
      </c>
      <c r="AU121" s="236" t="s">
        <v>82</v>
      </c>
      <c r="AV121" s="13" t="s">
        <v>82</v>
      </c>
      <c r="AW121" s="13" t="s">
        <v>33</v>
      </c>
      <c r="AX121" s="13" t="s">
        <v>80</v>
      </c>
      <c r="AY121" s="236" t="s">
        <v>170</v>
      </c>
    </row>
    <row r="122" s="2" customFormat="1" ht="16.5" customHeight="1">
      <c r="A122" s="40"/>
      <c r="B122" s="41"/>
      <c r="C122" s="207" t="s">
        <v>247</v>
      </c>
      <c r="D122" s="207" t="s">
        <v>172</v>
      </c>
      <c r="E122" s="208" t="s">
        <v>1019</v>
      </c>
      <c r="F122" s="209" t="s">
        <v>1020</v>
      </c>
      <c r="G122" s="210" t="s">
        <v>202</v>
      </c>
      <c r="H122" s="211">
        <v>1</v>
      </c>
      <c r="I122" s="212"/>
      <c r="J122" s="213">
        <f>ROUND(I122*H122,2)</f>
        <v>0</v>
      </c>
      <c r="K122" s="209" t="s">
        <v>175</v>
      </c>
      <c r="L122" s="46"/>
      <c r="M122" s="214" t="s">
        <v>19</v>
      </c>
      <c r="N122" s="215" t="s">
        <v>43</v>
      </c>
      <c r="O122" s="86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975</v>
      </c>
      <c r="AT122" s="218" t="s">
        <v>172</v>
      </c>
      <c r="AU122" s="218" t="s">
        <v>82</v>
      </c>
      <c r="AY122" s="19" t="s">
        <v>170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80</v>
      </c>
      <c r="BK122" s="219">
        <f>ROUND(I122*H122,2)</f>
        <v>0</v>
      </c>
      <c r="BL122" s="19" t="s">
        <v>975</v>
      </c>
      <c r="BM122" s="218" t="s">
        <v>1021</v>
      </c>
    </row>
    <row r="123" s="2" customFormat="1">
      <c r="A123" s="40"/>
      <c r="B123" s="41"/>
      <c r="C123" s="42"/>
      <c r="D123" s="220" t="s">
        <v>178</v>
      </c>
      <c r="E123" s="42"/>
      <c r="F123" s="221" t="s">
        <v>1022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178</v>
      </c>
      <c r="AU123" s="19" t="s">
        <v>82</v>
      </c>
    </row>
    <row r="124" s="2" customFormat="1">
      <c r="A124" s="40"/>
      <c r="B124" s="41"/>
      <c r="C124" s="42"/>
      <c r="D124" s="227" t="s">
        <v>204</v>
      </c>
      <c r="E124" s="42"/>
      <c r="F124" s="248" t="s">
        <v>1023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204</v>
      </c>
      <c r="AU124" s="19" t="s">
        <v>82</v>
      </c>
    </row>
    <row r="125" s="13" customFormat="1">
      <c r="A125" s="13"/>
      <c r="B125" s="225"/>
      <c r="C125" s="226"/>
      <c r="D125" s="227" t="s">
        <v>180</v>
      </c>
      <c r="E125" s="228" t="s">
        <v>19</v>
      </c>
      <c r="F125" s="229" t="s">
        <v>80</v>
      </c>
      <c r="G125" s="226"/>
      <c r="H125" s="230">
        <v>1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180</v>
      </c>
      <c r="AU125" s="236" t="s">
        <v>82</v>
      </c>
      <c r="AV125" s="13" t="s">
        <v>82</v>
      </c>
      <c r="AW125" s="13" t="s">
        <v>33</v>
      </c>
      <c r="AX125" s="13" t="s">
        <v>80</v>
      </c>
      <c r="AY125" s="236" t="s">
        <v>170</v>
      </c>
    </row>
    <row r="126" s="12" customFormat="1" ht="22.8" customHeight="1">
      <c r="A126" s="12"/>
      <c r="B126" s="191"/>
      <c r="C126" s="192"/>
      <c r="D126" s="193" t="s">
        <v>71</v>
      </c>
      <c r="E126" s="205" t="s">
        <v>1024</v>
      </c>
      <c r="F126" s="205" t="s">
        <v>1025</v>
      </c>
      <c r="G126" s="192"/>
      <c r="H126" s="192"/>
      <c r="I126" s="195"/>
      <c r="J126" s="206">
        <f>BK126</f>
        <v>0</v>
      </c>
      <c r="K126" s="192"/>
      <c r="L126" s="197"/>
      <c r="M126" s="198"/>
      <c r="N126" s="199"/>
      <c r="O126" s="199"/>
      <c r="P126" s="200">
        <f>SUM(P127:P130)</f>
        <v>0</v>
      </c>
      <c r="Q126" s="199"/>
      <c r="R126" s="200">
        <f>SUM(R127:R130)</f>
        <v>0</v>
      </c>
      <c r="S126" s="199"/>
      <c r="T126" s="201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2" t="s">
        <v>206</v>
      </c>
      <c r="AT126" s="203" t="s">
        <v>71</v>
      </c>
      <c r="AU126" s="203" t="s">
        <v>80</v>
      </c>
      <c r="AY126" s="202" t="s">
        <v>170</v>
      </c>
      <c r="BK126" s="204">
        <f>SUM(BK127:BK130)</f>
        <v>0</v>
      </c>
    </row>
    <row r="127" s="2" customFormat="1" ht="16.5" customHeight="1">
      <c r="A127" s="40"/>
      <c r="B127" s="41"/>
      <c r="C127" s="207" t="s">
        <v>274</v>
      </c>
      <c r="D127" s="207" t="s">
        <v>172</v>
      </c>
      <c r="E127" s="208" t="s">
        <v>1026</v>
      </c>
      <c r="F127" s="209" t="s">
        <v>1027</v>
      </c>
      <c r="G127" s="210" t="s">
        <v>202</v>
      </c>
      <c r="H127" s="211">
        <v>1</v>
      </c>
      <c r="I127" s="212"/>
      <c r="J127" s="213">
        <f>ROUND(I127*H127,2)</f>
        <v>0</v>
      </c>
      <c r="K127" s="209" t="s">
        <v>175</v>
      </c>
      <c r="L127" s="46"/>
      <c r="M127" s="214" t="s">
        <v>19</v>
      </c>
      <c r="N127" s="215" t="s">
        <v>43</v>
      </c>
      <c r="O127" s="86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975</v>
      </c>
      <c r="AT127" s="218" t="s">
        <v>172</v>
      </c>
      <c r="AU127" s="218" t="s">
        <v>82</v>
      </c>
      <c r="AY127" s="19" t="s">
        <v>170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80</v>
      </c>
      <c r="BK127" s="219">
        <f>ROUND(I127*H127,2)</f>
        <v>0</v>
      </c>
      <c r="BL127" s="19" t="s">
        <v>975</v>
      </c>
      <c r="BM127" s="218" t="s">
        <v>1028</v>
      </c>
    </row>
    <row r="128" s="2" customFormat="1">
      <c r="A128" s="40"/>
      <c r="B128" s="41"/>
      <c r="C128" s="42"/>
      <c r="D128" s="220" t="s">
        <v>178</v>
      </c>
      <c r="E128" s="42"/>
      <c r="F128" s="221" t="s">
        <v>1029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178</v>
      </c>
      <c r="AU128" s="19" t="s">
        <v>82</v>
      </c>
    </row>
    <row r="129" s="2" customFormat="1">
      <c r="A129" s="40"/>
      <c r="B129" s="41"/>
      <c r="C129" s="42"/>
      <c r="D129" s="227" t="s">
        <v>204</v>
      </c>
      <c r="E129" s="42"/>
      <c r="F129" s="248" t="s">
        <v>1030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204</v>
      </c>
      <c r="AU129" s="19" t="s">
        <v>82</v>
      </c>
    </row>
    <row r="130" s="13" customFormat="1">
      <c r="A130" s="13"/>
      <c r="B130" s="225"/>
      <c r="C130" s="226"/>
      <c r="D130" s="227" t="s">
        <v>180</v>
      </c>
      <c r="E130" s="228" t="s">
        <v>19</v>
      </c>
      <c r="F130" s="229" t="s">
        <v>80</v>
      </c>
      <c r="G130" s="226"/>
      <c r="H130" s="230">
        <v>1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180</v>
      </c>
      <c r="AU130" s="236" t="s">
        <v>82</v>
      </c>
      <c r="AV130" s="13" t="s">
        <v>82</v>
      </c>
      <c r="AW130" s="13" t="s">
        <v>33</v>
      </c>
      <c r="AX130" s="13" t="s">
        <v>80</v>
      </c>
      <c r="AY130" s="236" t="s">
        <v>170</v>
      </c>
    </row>
    <row r="131" s="12" customFormat="1" ht="22.8" customHeight="1">
      <c r="A131" s="12"/>
      <c r="B131" s="191"/>
      <c r="C131" s="192"/>
      <c r="D131" s="193" t="s">
        <v>71</v>
      </c>
      <c r="E131" s="205" t="s">
        <v>1031</v>
      </c>
      <c r="F131" s="205" t="s">
        <v>1032</v>
      </c>
      <c r="G131" s="192"/>
      <c r="H131" s="192"/>
      <c r="I131" s="195"/>
      <c r="J131" s="206">
        <f>BK131</f>
        <v>0</v>
      </c>
      <c r="K131" s="192"/>
      <c r="L131" s="197"/>
      <c r="M131" s="198"/>
      <c r="N131" s="199"/>
      <c r="O131" s="199"/>
      <c r="P131" s="200">
        <f>SUM(P132:P138)</f>
        <v>0</v>
      </c>
      <c r="Q131" s="199"/>
      <c r="R131" s="200">
        <f>SUM(R132:R138)</f>
        <v>0</v>
      </c>
      <c r="S131" s="199"/>
      <c r="T131" s="201">
        <f>SUM(T132:T138)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206</v>
      </c>
      <c r="AT131" s="203" t="s">
        <v>71</v>
      </c>
      <c r="AU131" s="203" t="s">
        <v>80</v>
      </c>
      <c r="AY131" s="202" t="s">
        <v>170</v>
      </c>
      <c r="BK131" s="204">
        <f>SUM(BK132:BK138)</f>
        <v>0</v>
      </c>
    </row>
    <row r="132" s="2" customFormat="1" ht="16.5" customHeight="1">
      <c r="A132" s="40"/>
      <c r="B132" s="41"/>
      <c r="C132" s="207" t="s">
        <v>281</v>
      </c>
      <c r="D132" s="207" t="s">
        <v>172</v>
      </c>
      <c r="E132" s="208" t="s">
        <v>1033</v>
      </c>
      <c r="F132" s="209" t="s">
        <v>1034</v>
      </c>
      <c r="G132" s="210" t="s">
        <v>202</v>
      </c>
      <c r="H132" s="211">
        <v>1</v>
      </c>
      <c r="I132" s="212"/>
      <c r="J132" s="213">
        <f>ROUND(I132*H132,2)</f>
        <v>0</v>
      </c>
      <c r="K132" s="209" t="s">
        <v>19</v>
      </c>
      <c r="L132" s="46"/>
      <c r="M132" s="214" t="s">
        <v>19</v>
      </c>
      <c r="N132" s="215" t="s">
        <v>43</v>
      </c>
      <c r="O132" s="86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975</v>
      </c>
      <c r="AT132" s="218" t="s">
        <v>172</v>
      </c>
      <c r="AU132" s="218" t="s">
        <v>82</v>
      </c>
      <c r="AY132" s="19" t="s">
        <v>170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80</v>
      </c>
      <c r="BK132" s="219">
        <f>ROUND(I132*H132,2)</f>
        <v>0</v>
      </c>
      <c r="BL132" s="19" t="s">
        <v>975</v>
      </c>
      <c r="BM132" s="218" t="s">
        <v>1035</v>
      </c>
    </row>
    <row r="133" s="2" customFormat="1">
      <c r="A133" s="40"/>
      <c r="B133" s="41"/>
      <c r="C133" s="42"/>
      <c r="D133" s="227" t="s">
        <v>204</v>
      </c>
      <c r="E133" s="42"/>
      <c r="F133" s="248" t="s">
        <v>1036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204</v>
      </c>
      <c r="AU133" s="19" t="s">
        <v>82</v>
      </c>
    </row>
    <row r="134" s="13" customFormat="1">
      <c r="A134" s="13"/>
      <c r="B134" s="225"/>
      <c r="C134" s="226"/>
      <c r="D134" s="227" t="s">
        <v>180</v>
      </c>
      <c r="E134" s="228" t="s">
        <v>19</v>
      </c>
      <c r="F134" s="229" t="s">
        <v>80</v>
      </c>
      <c r="G134" s="226"/>
      <c r="H134" s="230">
        <v>1</v>
      </c>
      <c r="I134" s="231"/>
      <c r="J134" s="226"/>
      <c r="K134" s="226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180</v>
      </c>
      <c r="AU134" s="236" t="s">
        <v>82</v>
      </c>
      <c r="AV134" s="13" t="s">
        <v>82</v>
      </c>
      <c r="AW134" s="13" t="s">
        <v>33</v>
      </c>
      <c r="AX134" s="13" t="s">
        <v>80</v>
      </c>
      <c r="AY134" s="236" t="s">
        <v>170</v>
      </c>
    </row>
    <row r="135" s="2" customFormat="1" ht="16.5" customHeight="1">
      <c r="A135" s="40"/>
      <c r="B135" s="41"/>
      <c r="C135" s="207" t="s">
        <v>289</v>
      </c>
      <c r="D135" s="207" t="s">
        <v>172</v>
      </c>
      <c r="E135" s="208" t="s">
        <v>1037</v>
      </c>
      <c r="F135" s="209" t="s">
        <v>1038</v>
      </c>
      <c r="G135" s="210" t="s">
        <v>202</v>
      </c>
      <c r="H135" s="211">
        <v>1</v>
      </c>
      <c r="I135" s="212"/>
      <c r="J135" s="213">
        <f>ROUND(I135*H135,2)</f>
        <v>0</v>
      </c>
      <c r="K135" s="209" t="s">
        <v>175</v>
      </c>
      <c r="L135" s="46"/>
      <c r="M135" s="214" t="s">
        <v>19</v>
      </c>
      <c r="N135" s="215" t="s">
        <v>43</v>
      </c>
      <c r="O135" s="86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975</v>
      </c>
      <c r="AT135" s="218" t="s">
        <v>172</v>
      </c>
      <c r="AU135" s="218" t="s">
        <v>82</v>
      </c>
      <c r="AY135" s="19" t="s">
        <v>170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80</v>
      </c>
      <c r="BK135" s="219">
        <f>ROUND(I135*H135,2)</f>
        <v>0</v>
      </c>
      <c r="BL135" s="19" t="s">
        <v>975</v>
      </c>
      <c r="BM135" s="218" t="s">
        <v>1039</v>
      </c>
    </row>
    <row r="136" s="2" customFormat="1">
      <c r="A136" s="40"/>
      <c r="B136" s="41"/>
      <c r="C136" s="42"/>
      <c r="D136" s="220" t="s">
        <v>178</v>
      </c>
      <c r="E136" s="42"/>
      <c r="F136" s="221" t="s">
        <v>1040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178</v>
      </c>
      <c r="AU136" s="19" t="s">
        <v>82</v>
      </c>
    </row>
    <row r="137" s="2" customFormat="1">
      <c r="A137" s="40"/>
      <c r="B137" s="41"/>
      <c r="C137" s="42"/>
      <c r="D137" s="227" t="s">
        <v>204</v>
      </c>
      <c r="E137" s="42"/>
      <c r="F137" s="248" t="s">
        <v>1041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204</v>
      </c>
      <c r="AU137" s="19" t="s">
        <v>82</v>
      </c>
    </row>
    <row r="138" s="13" customFormat="1">
      <c r="A138" s="13"/>
      <c r="B138" s="225"/>
      <c r="C138" s="226"/>
      <c r="D138" s="227" t="s">
        <v>180</v>
      </c>
      <c r="E138" s="228" t="s">
        <v>19</v>
      </c>
      <c r="F138" s="229" t="s">
        <v>80</v>
      </c>
      <c r="G138" s="226"/>
      <c r="H138" s="230">
        <v>1</v>
      </c>
      <c r="I138" s="231"/>
      <c r="J138" s="226"/>
      <c r="K138" s="226"/>
      <c r="L138" s="232"/>
      <c r="M138" s="284"/>
      <c r="N138" s="285"/>
      <c r="O138" s="285"/>
      <c r="P138" s="285"/>
      <c r="Q138" s="285"/>
      <c r="R138" s="285"/>
      <c r="S138" s="285"/>
      <c r="T138" s="28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180</v>
      </c>
      <c r="AU138" s="236" t="s">
        <v>82</v>
      </c>
      <c r="AV138" s="13" t="s">
        <v>82</v>
      </c>
      <c r="AW138" s="13" t="s">
        <v>33</v>
      </c>
      <c r="AX138" s="13" t="s">
        <v>80</v>
      </c>
      <c r="AY138" s="236" t="s">
        <v>170</v>
      </c>
    </row>
    <row r="139" s="2" customFormat="1" ht="6.96" customHeight="1">
      <c r="A139" s="40"/>
      <c r="B139" s="61"/>
      <c r="C139" s="62"/>
      <c r="D139" s="62"/>
      <c r="E139" s="62"/>
      <c r="F139" s="62"/>
      <c r="G139" s="62"/>
      <c r="H139" s="62"/>
      <c r="I139" s="62"/>
      <c r="J139" s="62"/>
      <c r="K139" s="62"/>
      <c r="L139" s="46"/>
      <c r="M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</sheetData>
  <sheetProtection sheet="1" autoFilter="0" formatColumns="0" formatRows="0" objects="1" scenarios="1" spinCount="100000" saltValue="2qAYZbvoahQzleReOSu6ZWDyykfI8Cr0PGM2JwFe1ws1slUSB2kMWYPQXapd7Mzd+xCg9XmFdGyjK891GcTodA==" hashValue="AL4S/vKahvf0l+7N6KkI8nvfmGswdnnyjITeZC9wJUMYV/Er3Pi8Jo+hwR50HCtibvcgkL9U3ZDf/ZC3vdccfQ==" algorithmName="SHA-512" password="8622"/>
  <autoFilter ref="C84:K13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1/011002000"/>
    <hyperlink ref="F93" r:id="rId2" display="https://podminky.urs.cz/item/CS_URS_2022_01/011324000"/>
    <hyperlink ref="F96" r:id="rId3" display="https://podminky.urs.cz/item/CS_URS_2022_01/012103000"/>
    <hyperlink ref="F100" r:id="rId4" display="https://podminky.urs.cz/item/CS_URS_2022_01/012203000"/>
    <hyperlink ref="F104" r:id="rId5" display="https://podminky.urs.cz/item/CS_URS_2022_01/012303000"/>
    <hyperlink ref="F108" r:id="rId6" display="https://podminky.urs.cz/item/CS_URS_2022_01/013254000"/>
    <hyperlink ref="F113" r:id="rId7" display="https://podminky.urs.cz/item/CS_URS_2022_01/032002000"/>
    <hyperlink ref="F120" r:id="rId8" display="https://podminky.urs.cz/item/CS_URS_2022_01/042503000"/>
    <hyperlink ref="F123" r:id="rId9" display="https://podminky.urs.cz/item/CS_URS_2022_01/043103000"/>
    <hyperlink ref="F128" r:id="rId10" display="https://podminky.urs.cz/item/CS_URS_2022_01/072103011"/>
    <hyperlink ref="F136" r:id="rId11" display="https://podminky.urs.cz/item/CS_URS_2022_01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1042</v>
      </c>
      <c r="H4" s="22"/>
    </row>
    <row r="5" s="1" customFormat="1" ht="12" customHeight="1">
      <c r="B5" s="22"/>
      <c r="C5" s="287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88" t="s">
        <v>16</v>
      </c>
      <c r="D6" s="289" t="s">
        <v>17</v>
      </c>
      <c r="E6" s="1"/>
      <c r="F6" s="1"/>
      <c r="H6" s="22"/>
    </row>
    <row r="7" s="1" customFormat="1" ht="16.5" customHeight="1">
      <c r="B7" s="22"/>
      <c r="C7" s="135" t="s">
        <v>23</v>
      </c>
      <c r="D7" s="140" t="str">
        <f>'Rekapitulace stavby'!AN8</f>
        <v>11. 10. 2021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90"/>
      <c r="C9" s="291" t="s">
        <v>53</v>
      </c>
      <c r="D9" s="292" t="s">
        <v>54</v>
      </c>
      <c r="E9" s="292" t="s">
        <v>157</v>
      </c>
      <c r="F9" s="293" t="s">
        <v>1043</v>
      </c>
      <c r="G9" s="180"/>
      <c r="H9" s="290"/>
    </row>
    <row r="10" s="2" customFormat="1" ht="26.4" customHeight="1">
      <c r="A10" s="40"/>
      <c r="B10" s="46"/>
      <c r="C10" s="294" t="s">
        <v>1044</v>
      </c>
      <c r="D10" s="294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95" t="s">
        <v>140</v>
      </c>
      <c r="D11" s="296" t="s">
        <v>19</v>
      </c>
      <c r="E11" s="297" t="s">
        <v>90</v>
      </c>
      <c r="F11" s="298">
        <v>1527.8199999999999</v>
      </c>
      <c r="G11" s="40"/>
      <c r="H11" s="46"/>
    </row>
    <row r="12" s="2" customFormat="1" ht="16.8" customHeight="1">
      <c r="A12" s="40"/>
      <c r="B12" s="46"/>
      <c r="C12" s="299" t="s">
        <v>19</v>
      </c>
      <c r="D12" s="299" t="s">
        <v>684</v>
      </c>
      <c r="E12" s="19" t="s">
        <v>19</v>
      </c>
      <c r="F12" s="300">
        <v>1178.8199999999999</v>
      </c>
      <c r="G12" s="40"/>
      <c r="H12" s="46"/>
    </row>
    <row r="13" s="2" customFormat="1" ht="16.8" customHeight="1">
      <c r="A13" s="40"/>
      <c r="B13" s="46"/>
      <c r="C13" s="299" t="s">
        <v>19</v>
      </c>
      <c r="D13" s="299" t="s">
        <v>685</v>
      </c>
      <c r="E13" s="19" t="s">
        <v>19</v>
      </c>
      <c r="F13" s="300">
        <v>0</v>
      </c>
      <c r="G13" s="40"/>
      <c r="H13" s="46"/>
    </row>
    <row r="14" s="2" customFormat="1" ht="16.8" customHeight="1">
      <c r="A14" s="40"/>
      <c r="B14" s="46"/>
      <c r="C14" s="299" t="s">
        <v>19</v>
      </c>
      <c r="D14" s="299" t="s">
        <v>686</v>
      </c>
      <c r="E14" s="19" t="s">
        <v>19</v>
      </c>
      <c r="F14" s="300">
        <v>27</v>
      </c>
      <c r="G14" s="40"/>
      <c r="H14" s="46"/>
    </row>
    <row r="15" s="2" customFormat="1" ht="16.8" customHeight="1">
      <c r="A15" s="40"/>
      <c r="B15" s="46"/>
      <c r="C15" s="299" t="s">
        <v>19</v>
      </c>
      <c r="D15" s="299" t="s">
        <v>687</v>
      </c>
      <c r="E15" s="19" t="s">
        <v>19</v>
      </c>
      <c r="F15" s="300">
        <v>22</v>
      </c>
      <c r="G15" s="40"/>
      <c r="H15" s="46"/>
    </row>
    <row r="16" s="2" customFormat="1" ht="16.8" customHeight="1">
      <c r="A16" s="40"/>
      <c r="B16" s="46"/>
      <c r="C16" s="299" t="s">
        <v>19</v>
      </c>
      <c r="D16" s="299" t="s">
        <v>688</v>
      </c>
      <c r="E16" s="19" t="s">
        <v>19</v>
      </c>
      <c r="F16" s="300">
        <v>13</v>
      </c>
      <c r="G16" s="40"/>
      <c r="H16" s="46"/>
    </row>
    <row r="17" s="2" customFormat="1" ht="16.8" customHeight="1">
      <c r="A17" s="40"/>
      <c r="B17" s="46"/>
      <c r="C17" s="299" t="s">
        <v>19</v>
      </c>
      <c r="D17" s="299" t="s">
        <v>689</v>
      </c>
      <c r="E17" s="19" t="s">
        <v>19</v>
      </c>
      <c r="F17" s="300">
        <v>28</v>
      </c>
      <c r="G17" s="40"/>
      <c r="H17" s="46"/>
    </row>
    <row r="18" s="2" customFormat="1" ht="16.8" customHeight="1">
      <c r="A18" s="40"/>
      <c r="B18" s="46"/>
      <c r="C18" s="299" t="s">
        <v>19</v>
      </c>
      <c r="D18" s="299" t="s">
        <v>690</v>
      </c>
      <c r="E18" s="19" t="s">
        <v>19</v>
      </c>
      <c r="F18" s="300">
        <v>4</v>
      </c>
      <c r="G18" s="40"/>
      <c r="H18" s="46"/>
    </row>
    <row r="19" s="2" customFormat="1" ht="16.8" customHeight="1">
      <c r="A19" s="40"/>
      <c r="B19" s="46"/>
      <c r="C19" s="299" t="s">
        <v>19</v>
      </c>
      <c r="D19" s="299" t="s">
        <v>351</v>
      </c>
      <c r="E19" s="19" t="s">
        <v>19</v>
      </c>
      <c r="F19" s="300">
        <v>200</v>
      </c>
      <c r="G19" s="40"/>
      <c r="H19" s="46"/>
    </row>
    <row r="20" s="2" customFormat="1" ht="16.8" customHeight="1">
      <c r="A20" s="40"/>
      <c r="B20" s="46"/>
      <c r="C20" s="299" t="s">
        <v>19</v>
      </c>
      <c r="D20" s="299" t="s">
        <v>352</v>
      </c>
      <c r="E20" s="19" t="s">
        <v>19</v>
      </c>
      <c r="F20" s="300">
        <v>55</v>
      </c>
      <c r="G20" s="40"/>
      <c r="H20" s="46"/>
    </row>
    <row r="21" s="2" customFormat="1" ht="16.8" customHeight="1">
      <c r="A21" s="40"/>
      <c r="B21" s="46"/>
      <c r="C21" s="299" t="s">
        <v>140</v>
      </c>
      <c r="D21" s="299" t="s">
        <v>186</v>
      </c>
      <c r="E21" s="19" t="s">
        <v>19</v>
      </c>
      <c r="F21" s="300">
        <v>1527.8199999999999</v>
      </c>
      <c r="G21" s="40"/>
      <c r="H21" s="46"/>
    </row>
    <row r="22" s="2" customFormat="1" ht="16.8" customHeight="1">
      <c r="A22" s="40"/>
      <c r="B22" s="46"/>
      <c r="C22" s="301" t="s">
        <v>1045</v>
      </c>
      <c r="D22" s="40"/>
      <c r="E22" s="40"/>
      <c r="F22" s="40"/>
      <c r="G22" s="40"/>
      <c r="H22" s="46"/>
    </row>
    <row r="23" s="2" customFormat="1" ht="16.8" customHeight="1">
      <c r="A23" s="40"/>
      <c r="B23" s="46"/>
      <c r="C23" s="299" t="s">
        <v>680</v>
      </c>
      <c r="D23" s="299" t="s">
        <v>1046</v>
      </c>
      <c r="E23" s="19" t="s">
        <v>90</v>
      </c>
      <c r="F23" s="300">
        <v>1527.8199999999999</v>
      </c>
      <c r="G23" s="40"/>
      <c r="H23" s="46"/>
    </row>
    <row r="24" s="2" customFormat="1" ht="16.8" customHeight="1">
      <c r="A24" s="40"/>
      <c r="B24" s="46"/>
      <c r="C24" s="299" t="s">
        <v>340</v>
      </c>
      <c r="D24" s="299" t="s">
        <v>1047</v>
      </c>
      <c r="E24" s="19" t="s">
        <v>90</v>
      </c>
      <c r="F24" s="300">
        <v>1930.6800000000001</v>
      </c>
      <c r="G24" s="40"/>
      <c r="H24" s="46"/>
    </row>
    <row r="25" s="2" customFormat="1" ht="16.8" customHeight="1">
      <c r="A25" s="40"/>
      <c r="B25" s="46"/>
      <c r="C25" s="295" t="s">
        <v>89</v>
      </c>
      <c r="D25" s="296" t="s">
        <v>19</v>
      </c>
      <c r="E25" s="297" t="s">
        <v>90</v>
      </c>
      <c r="F25" s="298">
        <v>7.9699999999999998</v>
      </c>
      <c r="G25" s="40"/>
      <c r="H25" s="46"/>
    </row>
    <row r="26" s="2" customFormat="1" ht="16.8" customHeight="1">
      <c r="A26" s="40"/>
      <c r="B26" s="46"/>
      <c r="C26" s="299" t="s">
        <v>19</v>
      </c>
      <c r="D26" s="299" t="s">
        <v>469</v>
      </c>
      <c r="E26" s="19" t="s">
        <v>19</v>
      </c>
      <c r="F26" s="300">
        <v>0</v>
      </c>
      <c r="G26" s="40"/>
      <c r="H26" s="46"/>
    </row>
    <row r="27" s="2" customFormat="1" ht="16.8" customHeight="1">
      <c r="A27" s="40"/>
      <c r="B27" s="46"/>
      <c r="C27" s="299" t="s">
        <v>19</v>
      </c>
      <c r="D27" s="299" t="s">
        <v>470</v>
      </c>
      <c r="E27" s="19" t="s">
        <v>19</v>
      </c>
      <c r="F27" s="300">
        <v>7.9699999999999998</v>
      </c>
      <c r="G27" s="40"/>
      <c r="H27" s="46"/>
    </row>
    <row r="28" s="2" customFormat="1" ht="16.8" customHeight="1">
      <c r="A28" s="40"/>
      <c r="B28" s="46"/>
      <c r="C28" s="299" t="s">
        <v>89</v>
      </c>
      <c r="D28" s="299" t="s">
        <v>186</v>
      </c>
      <c r="E28" s="19" t="s">
        <v>19</v>
      </c>
      <c r="F28" s="300">
        <v>7.9699999999999998</v>
      </c>
      <c r="G28" s="40"/>
      <c r="H28" s="46"/>
    </row>
    <row r="29" s="2" customFormat="1" ht="16.8" customHeight="1">
      <c r="A29" s="40"/>
      <c r="B29" s="46"/>
      <c r="C29" s="301" t="s">
        <v>1045</v>
      </c>
      <c r="D29" s="40"/>
      <c r="E29" s="40"/>
      <c r="F29" s="40"/>
      <c r="G29" s="40"/>
      <c r="H29" s="46"/>
    </row>
    <row r="30" s="2" customFormat="1" ht="16.8" customHeight="1">
      <c r="A30" s="40"/>
      <c r="B30" s="46"/>
      <c r="C30" s="299" t="s">
        <v>465</v>
      </c>
      <c r="D30" s="299" t="s">
        <v>1048</v>
      </c>
      <c r="E30" s="19" t="s">
        <v>90</v>
      </c>
      <c r="F30" s="300">
        <v>7.9699999999999998</v>
      </c>
      <c r="G30" s="40"/>
      <c r="H30" s="46"/>
    </row>
    <row r="31" s="2" customFormat="1" ht="16.8" customHeight="1">
      <c r="A31" s="40"/>
      <c r="B31" s="46"/>
      <c r="C31" s="299" t="s">
        <v>472</v>
      </c>
      <c r="D31" s="299" t="s">
        <v>1049</v>
      </c>
      <c r="E31" s="19" t="s">
        <v>90</v>
      </c>
      <c r="F31" s="300">
        <v>7.9699999999999998</v>
      </c>
      <c r="G31" s="40"/>
      <c r="H31" s="46"/>
    </row>
    <row r="32" s="2" customFormat="1" ht="16.8" customHeight="1">
      <c r="A32" s="40"/>
      <c r="B32" s="46"/>
      <c r="C32" s="295" t="s">
        <v>92</v>
      </c>
      <c r="D32" s="296" t="s">
        <v>19</v>
      </c>
      <c r="E32" s="297" t="s">
        <v>90</v>
      </c>
      <c r="F32" s="298">
        <v>525</v>
      </c>
      <c r="G32" s="40"/>
      <c r="H32" s="46"/>
    </row>
    <row r="33" s="2" customFormat="1" ht="16.8" customHeight="1">
      <c r="A33" s="40"/>
      <c r="B33" s="46"/>
      <c r="C33" s="299" t="s">
        <v>92</v>
      </c>
      <c r="D33" s="299" t="s">
        <v>192</v>
      </c>
      <c r="E33" s="19" t="s">
        <v>19</v>
      </c>
      <c r="F33" s="300">
        <v>525</v>
      </c>
      <c r="G33" s="40"/>
      <c r="H33" s="46"/>
    </row>
    <row r="34" s="2" customFormat="1" ht="16.8" customHeight="1">
      <c r="A34" s="40"/>
      <c r="B34" s="46"/>
      <c r="C34" s="301" t="s">
        <v>1045</v>
      </c>
      <c r="D34" s="40"/>
      <c r="E34" s="40"/>
      <c r="F34" s="40"/>
      <c r="G34" s="40"/>
      <c r="H34" s="46"/>
    </row>
    <row r="35" s="2" customFormat="1" ht="16.8" customHeight="1">
      <c r="A35" s="40"/>
      <c r="B35" s="46"/>
      <c r="C35" s="299" t="s">
        <v>188</v>
      </c>
      <c r="D35" s="299" t="s">
        <v>1050</v>
      </c>
      <c r="E35" s="19" t="s">
        <v>90</v>
      </c>
      <c r="F35" s="300">
        <v>8365.5</v>
      </c>
      <c r="G35" s="40"/>
      <c r="H35" s="46"/>
    </row>
    <row r="36" s="2" customFormat="1" ht="16.8" customHeight="1">
      <c r="A36" s="40"/>
      <c r="B36" s="46"/>
      <c r="C36" s="299" t="s">
        <v>213</v>
      </c>
      <c r="D36" s="299" t="s">
        <v>1051</v>
      </c>
      <c r="E36" s="19" t="s">
        <v>108</v>
      </c>
      <c r="F36" s="300">
        <v>948.77499999999998</v>
      </c>
      <c r="G36" s="40"/>
      <c r="H36" s="46"/>
    </row>
    <row r="37" s="2" customFormat="1" ht="16.8" customHeight="1">
      <c r="A37" s="40"/>
      <c r="B37" s="46"/>
      <c r="C37" s="295" t="s">
        <v>95</v>
      </c>
      <c r="D37" s="296" t="s">
        <v>19</v>
      </c>
      <c r="E37" s="297" t="s">
        <v>90</v>
      </c>
      <c r="F37" s="298">
        <v>899</v>
      </c>
      <c r="G37" s="40"/>
      <c r="H37" s="46"/>
    </row>
    <row r="38" s="2" customFormat="1" ht="16.8" customHeight="1">
      <c r="A38" s="40"/>
      <c r="B38" s="46"/>
      <c r="C38" s="299" t="s">
        <v>95</v>
      </c>
      <c r="D38" s="299" t="s">
        <v>193</v>
      </c>
      <c r="E38" s="19" t="s">
        <v>19</v>
      </c>
      <c r="F38" s="300">
        <v>899</v>
      </c>
      <c r="G38" s="40"/>
      <c r="H38" s="46"/>
    </row>
    <row r="39" s="2" customFormat="1" ht="16.8" customHeight="1">
      <c r="A39" s="40"/>
      <c r="B39" s="46"/>
      <c r="C39" s="301" t="s">
        <v>1045</v>
      </c>
      <c r="D39" s="40"/>
      <c r="E39" s="40"/>
      <c r="F39" s="40"/>
      <c r="G39" s="40"/>
      <c r="H39" s="46"/>
    </row>
    <row r="40" s="2" customFormat="1" ht="16.8" customHeight="1">
      <c r="A40" s="40"/>
      <c r="B40" s="46"/>
      <c r="C40" s="299" t="s">
        <v>188</v>
      </c>
      <c r="D40" s="299" t="s">
        <v>1050</v>
      </c>
      <c r="E40" s="19" t="s">
        <v>90</v>
      </c>
      <c r="F40" s="300">
        <v>8365.5</v>
      </c>
      <c r="G40" s="40"/>
      <c r="H40" s="46"/>
    </row>
    <row r="41" s="2" customFormat="1" ht="16.8" customHeight="1">
      <c r="A41" s="40"/>
      <c r="B41" s="46"/>
      <c r="C41" s="299" t="s">
        <v>213</v>
      </c>
      <c r="D41" s="299" t="s">
        <v>1051</v>
      </c>
      <c r="E41" s="19" t="s">
        <v>108</v>
      </c>
      <c r="F41" s="300">
        <v>948.77499999999998</v>
      </c>
      <c r="G41" s="40"/>
      <c r="H41" s="46"/>
    </row>
    <row r="42" s="2" customFormat="1" ht="16.8" customHeight="1">
      <c r="A42" s="40"/>
      <c r="B42" s="46"/>
      <c r="C42" s="295" t="s">
        <v>97</v>
      </c>
      <c r="D42" s="296" t="s">
        <v>19</v>
      </c>
      <c r="E42" s="297" t="s">
        <v>19</v>
      </c>
      <c r="F42" s="298">
        <v>795</v>
      </c>
      <c r="G42" s="40"/>
      <c r="H42" s="46"/>
    </row>
    <row r="43" s="2" customFormat="1" ht="16.8" customHeight="1">
      <c r="A43" s="40"/>
      <c r="B43" s="46"/>
      <c r="C43" s="299" t="s">
        <v>97</v>
      </c>
      <c r="D43" s="299" t="s">
        <v>194</v>
      </c>
      <c r="E43" s="19" t="s">
        <v>19</v>
      </c>
      <c r="F43" s="300">
        <v>795</v>
      </c>
      <c r="G43" s="40"/>
      <c r="H43" s="46"/>
    </row>
    <row r="44" s="2" customFormat="1" ht="16.8" customHeight="1">
      <c r="A44" s="40"/>
      <c r="B44" s="46"/>
      <c r="C44" s="301" t="s">
        <v>1045</v>
      </c>
      <c r="D44" s="40"/>
      <c r="E44" s="40"/>
      <c r="F44" s="40"/>
      <c r="G44" s="40"/>
      <c r="H44" s="46"/>
    </row>
    <row r="45" s="2" customFormat="1" ht="16.8" customHeight="1">
      <c r="A45" s="40"/>
      <c r="B45" s="46"/>
      <c r="C45" s="299" t="s">
        <v>188</v>
      </c>
      <c r="D45" s="299" t="s">
        <v>1050</v>
      </c>
      <c r="E45" s="19" t="s">
        <v>90</v>
      </c>
      <c r="F45" s="300">
        <v>8365.5</v>
      </c>
      <c r="G45" s="40"/>
      <c r="H45" s="46"/>
    </row>
    <row r="46" s="2" customFormat="1" ht="16.8" customHeight="1">
      <c r="A46" s="40"/>
      <c r="B46" s="46"/>
      <c r="C46" s="299" t="s">
        <v>213</v>
      </c>
      <c r="D46" s="299" t="s">
        <v>1051</v>
      </c>
      <c r="E46" s="19" t="s">
        <v>108</v>
      </c>
      <c r="F46" s="300">
        <v>948.77499999999998</v>
      </c>
      <c r="G46" s="40"/>
      <c r="H46" s="46"/>
    </row>
    <row r="47" s="2" customFormat="1" ht="16.8" customHeight="1">
      <c r="A47" s="40"/>
      <c r="B47" s="46"/>
      <c r="C47" s="295" t="s">
        <v>99</v>
      </c>
      <c r="D47" s="296" t="s">
        <v>19</v>
      </c>
      <c r="E47" s="297" t="s">
        <v>90</v>
      </c>
      <c r="F47" s="298">
        <v>348</v>
      </c>
      <c r="G47" s="40"/>
      <c r="H47" s="46"/>
    </row>
    <row r="48" s="2" customFormat="1" ht="16.8" customHeight="1">
      <c r="A48" s="40"/>
      <c r="B48" s="46"/>
      <c r="C48" s="299" t="s">
        <v>99</v>
      </c>
      <c r="D48" s="299" t="s">
        <v>195</v>
      </c>
      <c r="E48" s="19" t="s">
        <v>19</v>
      </c>
      <c r="F48" s="300">
        <v>348</v>
      </c>
      <c r="G48" s="40"/>
      <c r="H48" s="46"/>
    </row>
    <row r="49" s="2" customFormat="1" ht="16.8" customHeight="1">
      <c r="A49" s="40"/>
      <c r="B49" s="46"/>
      <c r="C49" s="301" t="s">
        <v>1045</v>
      </c>
      <c r="D49" s="40"/>
      <c r="E49" s="40"/>
      <c r="F49" s="40"/>
      <c r="G49" s="40"/>
      <c r="H49" s="46"/>
    </row>
    <row r="50" s="2" customFormat="1" ht="16.8" customHeight="1">
      <c r="A50" s="40"/>
      <c r="B50" s="46"/>
      <c r="C50" s="299" t="s">
        <v>188</v>
      </c>
      <c r="D50" s="299" t="s">
        <v>1050</v>
      </c>
      <c r="E50" s="19" t="s">
        <v>90</v>
      </c>
      <c r="F50" s="300">
        <v>8365.5</v>
      </c>
      <c r="G50" s="40"/>
      <c r="H50" s="46"/>
    </row>
    <row r="51" s="2" customFormat="1" ht="16.8" customHeight="1">
      <c r="A51" s="40"/>
      <c r="B51" s="46"/>
      <c r="C51" s="299" t="s">
        <v>213</v>
      </c>
      <c r="D51" s="299" t="s">
        <v>1051</v>
      </c>
      <c r="E51" s="19" t="s">
        <v>108</v>
      </c>
      <c r="F51" s="300">
        <v>948.77499999999998</v>
      </c>
      <c r="G51" s="40"/>
      <c r="H51" s="46"/>
    </row>
    <row r="52" s="2" customFormat="1" ht="16.8" customHeight="1">
      <c r="A52" s="40"/>
      <c r="B52" s="46"/>
      <c r="C52" s="295" t="s">
        <v>101</v>
      </c>
      <c r="D52" s="296" t="s">
        <v>19</v>
      </c>
      <c r="E52" s="297" t="s">
        <v>19</v>
      </c>
      <c r="F52" s="298">
        <v>478.5</v>
      </c>
      <c r="G52" s="40"/>
      <c r="H52" s="46"/>
    </row>
    <row r="53" s="2" customFormat="1" ht="16.8" customHeight="1">
      <c r="A53" s="40"/>
      <c r="B53" s="46"/>
      <c r="C53" s="299" t="s">
        <v>101</v>
      </c>
      <c r="D53" s="299" t="s">
        <v>196</v>
      </c>
      <c r="E53" s="19" t="s">
        <v>19</v>
      </c>
      <c r="F53" s="300">
        <v>478.5</v>
      </c>
      <c r="G53" s="40"/>
      <c r="H53" s="46"/>
    </row>
    <row r="54" s="2" customFormat="1" ht="16.8" customHeight="1">
      <c r="A54" s="40"/>
      <c r="B54" s="46"/>
      <c r="C54" s="301" t="s">
        <v>1045</v>
      </c>
      <c r="D54" s="40"/>
      <c r="E54" s="40"/>
      <c r="F54" s="40"/>
      <c r="G54" s="40"/>
      <c r="H54" s="46"/>
    </row>
    <row r="55" s="2" customFormat="1" ht="16.8" customHeight="1">
      <c r="A55" s="40"/>
      <c r="B55" s="46"/>
      <c r="C55" s="299" t="s">
        <v>188</v>
      </c>
      <c r="D55" s="299" t="s">
        <v>1050</v>
      </c>
      <c r="E55" s="19" t="s">
        <v>90</v>
      </c>
      <c r="F55" s="300">
        <v>8365.5</v>
      </c>
      <c r="G55" s="40"/>
      <c r="H55" s="46"/>
    </row>
    <row r="56" s="2" customFormat="1" ht="16.8" customHeight="1">
      <c r="A56" s="40"/>
      <c r="B56" s="46"/>
      <c r="C56" s="299" t="s">
        <v>213</v>
      </c>
      <c r="D56" s="299" t="s">
        <v>1051</v>
      </c>
      <c r="E56" s="19" t="s">
        <v>108</v>
      </c>
      <c r="F56" s="300">
        <v>948.77499999999998</v>
      </c>
      <c r="G56" s="40"/>
      <c r="H56" s="46"/>
    </row>
    <row r="57" s="2" customFormat="1" ht="16.8" customHeight="1">
      <c r="A57" s="40"/>
      <c r="B57" s="46"/>
      <c r="C57" s="295" t="s">
        <v>104</v>
      </c>
      <c r="D57" s="296" t="s">
        <v>19</v>
      </c>
      <c r="E57" s="297" t="s">
        <v>90</v>
      </c>
      <c r="F57" s="298">
        <v>534</v>
      </c>
      <c r="G57" s="40"/>
      <c r="H57" s="46"/>
    </row>
    <row r="58" s="2" customFormat="1" ht="16.8" customHeight="1">
      <c r="A58" s="40"/>
      <c r="B58" s="46"/>
      <c r="C58" s="299" t="s">
        <v>104</v>
      </c>
      <c r="D58" s="299" t="s">
        <v>197</v>
      </c>
      <c r="E58" s="19" t="s">
        <v>19</v>
      </c>
      <c r="F58" s="300">
        <v>534</v>
      </c>
      <c r="G58" s="40"/>
      <c r="H58" s="46"/>
    </row>
    <row r="59" s="2" customFormat="1" ht="16.8" customHeight="1">
      <c r="A59" s="40"/>
      <c r="B59" s="46"/>
      <c r="C59" s="301" t="s">
        <v>1045</v>
      </c>
      <c r="D59" s="40"/>
      <c r="E59" s="40"/>
      <c r="F59" s="40"/>
      <c r="G59" s="40"/>
      <c r="H59" s="46"/>
    </row>
    <row r="60" s="2" customFormat="1" ht="16.8" customHeight="1">
      <c r="A60" s="40"/>
      <c r="B60" s="46"/>
      <c r="C60" s="299" t="s">
        <v>188</v>
      </c>
      <c r="D60" s="299" t="s">
        <v>1050</v>
      </c>
      <c r="E60" s="19" t="s">
        <v>90</v>
      </c>
      <c r="F60" s="300">
        <v>8365.5</v>
      </c>
      <c r="G60" s="40"/>
      <c r="H60" s="46"/>
    </row>
    <row r="61" s="2" customFormat="1" ht="16.8" customHeight="1">
      <c r="A61" s="40"/>
      <c r="B61" s="46"/>
      <c r="C61" s="299" t="s">
        <v>213</v>
      </c>
      <c r="D61" s="299" t="s">
        <v>1051</v>
      </c>
      <c r="E61" s="19" t="s">
        <v>108</v>
      </c>
      <c r="F61" s="300">
        <v>948.77499999999998</v>
      </c>
      <c r="G61" s="40"/>
      <c r="H61" s="46"/>
    </row>
    <row r="62" s="2" customFormat="1" ht="16.8" customHeight="1">
      <c r="A62" s="40"/>
      <c r="B62" s="46"/>
      <c r="C62" s="295" t="s">
        <v>107</v>
      </c>
      <c r="D62" s="296" t="s">
        <v>19</v>
      </c>
      <c r="E62" s="297" t="s">
        <v>108</v>
      </c>
      <c r="F62" s="298">
        <v>166.018</v>
      </c>
      <c r="G62" s="40"/>
      <c r="H62" s="46"/>
    </row>
    <row r="63" s="2" customFormat="1" ht="16.8" customHeight="1">
      <c r="A63" s="40"/>
      <c r="B63" s="46"/>
      <c r="C63" s="299" t="s">
        <v>19</v>
      </c>
      <c r="D63" s="299" t="s">
        <v>230</v>
      </c>
      <c r="E63" s="19" t="s">
        <v>19</v>
      </c>
      <c r="F63" s="300">
        <v>0</v>
      </c>
      <c r="G63" s="40"/>
      <c r="H63" s="46"/>
    </row>
    <row r="64" s="2" customFormat="1" ht="16.8" customHeight="1">
      <c r="A64" s="40"/>
      <c r="B64" s="46"/>
      <c r="C64" s="299" t="s">
        <v>19</v>
      </c>
      <c r="D64" s="299" t="s">
        <v>231</v>
      </c>
      <c r="E64" s="19" t="s">
        <v>19</v>
      </c>
      <c r="F64" s="300">
        <v>8.3200000000000003</v>
      </c>
      <c r="G64" s="40"/>
      <c r="H64" s="46"/>
    </row>
    <row r="65" s="2" customFormat="1" ht="16.8" customHeight="1">
      <c r="A65" s="40"/>
      <c r="B65" s="46"/>
      <c r="C65" s="299" t="s">
        <v>19</v>
      </c>
      <c r="D65" s="299" t="s">
        <v>232</v>
      </c>
      <c r="E65" s="19" t="s">
        <v>19</v>
      </c>
      <c r="F65" s="300">
        <v>18.972999999999999</v>
      </c>
      <c r="G65" s="40"/>
      <c r="H65" s="46"/>
    </row>
    <row r="66" s="2" customFormat="1" ht="16.8" customHeight="1">
      <c r="A66" s="40"/>
      <c r="B66" s="46"/>
      <c r="C66" s="299" t="s">
        <v>19</v>
      </c>
      <c r="D66" s="299" t="s">
        <v>233</v>
      </c>
      <c r="E66" s="19" t="s">
        <v>19</v>
      </c>
      <c r="F66" s="300">
        <v>4.524</v>
      </c>
      <c r="G66" s="40"/>
      <c r="H66" s="46"/>
    </row>
    <row r="67" s="2" customFormat="1" ht="16.8" customHeight="1">
      <c r="A67" s="40"/>
      <c r="B67" s="46"/>
      <c r="C67" s="299" t="s">
        <v>19</v>
      </c>
      <c r="D67" s="299" t="s">
        <v>235</v>
      </c>
      <c r="E67" s="19" t="s">
        <v>19</v>
      </c>
      <c r="F67" s="300">
        <v>0</v>
      </c>
      <c r="G67" s="40"/>
      <c r="H67" s="46"/>
    </row>
    <row r="68" s="2" customFormat="1" ht="16.8" customHeight="1">
      <c r="A68" s="40"/>
      <c r="B68" s="46"/>
      <c r="C68" s="299" t="s">
        <v>19</v>
      </c>
      <c r="D68" s="299" t="s">
        <v>236</v>
      </c>
      <c r="E68" s="19" t="s">
        <v>19</v>
      </c>
      <c r="F68" s="300">
        <v>47.024999999999999</v>
      </c>
      <c r="G68" s="40"/>
      <c r="H68" s="46"/>
    </row>
    <row r="69" s="2" customFormat="1" ht="16.8" customHeight="1">
      <c r="A69" s="40"/>
      <c r="B69" s="46"/>
      <c r="C69" s="299" t="s">
        <v>19</v>
      </c>
      <c r="D69" s="299" t="s">
        <v>237</v>
      </c>
      <c r="E69" s="19" t="s">
        <v>19</v>
      </c>
      <c r="F69" s="300">
        <v>49.140000000000001</v>
      </c>
      <c r="G69" s="40"/>
      <c r="H69" s="46"/>
    </row>
    <row r="70" s="2" customFormat="1" ht="16.8" customHeight="1">
      <c r="A70" s="40"/>
      <c r="B70" s="46"/>
      <c r="C70" s="299" t="s">
        <v>19</v>
      </c>
      <c r="D70" s="299" t="s">
        <v>238</v>
      </c>
      <c r="E70" s="19" t="s">
        <v>19</v>
      </c>
      <c r="F70" s="300">
        <v>16.199999999999999</v>
      </c>
      <c r="G70" s="40"/>
      <c r="H70" s="46"/>
    </row>
    <row r="71" s="2" customFormat="1" ht="16.8" customHeight="1">
      <c r="A71" s="40"/>
      <c r="B71" s="46"/>
      <c r="C71" s="299" t="s">
        <v>19</v>
      </c>
      <c r="D71" s="299" t="s">
        <v>239</v>
      </c>
      <c r="E71" s="19" t="s">
        <v>19</v>
      </c>
      <c r="F71" s="300">
        <v>0</v>
      </c>
      <c r="G71" s="40"/>
      <c r="H71" s="46"/>
    </row>
    <row r="72" s="2" customFormat="1" ht="16.8" customHeight="1">
      <c r="A72" s="40"/>
      <c r="B72" s="46"/>
      <c r="C72" s="299" t="s">
        <v>19</v>
      </c>
      <c r="D72" s="299" t="s">
        <v>240</v>
      </c>
      <c r="E72" s="19" t="s">
        <v>19</v>
      </c>
      <c r="F72" s="300">
        <v>17</v>
      </c>
      <c r="G72" s="40"/>
      <c r="H72" s="46"/>
    </row>
    <row r="73" s="2" customFormat="1" ht="16.8" customHeight="1">
      <c r="A73" s="40"/>
      <c r="B73" s="46"/>
      <c r="C73" s="299" t="s">
        <v>19</v>
      </c>
      <c r="D73" s="299" t="s">
        <v>241</v>
      </c>
      <c r="E73" s="19" t="s">
        <v>19</v>
      </c>
      <c r="F73" s="300">
        <v>4.8360000000000003</v>
      </c>
      <c r="G73" s="40"/>
      <c r="H73" s="46"/>
    </row>
    <row r="74" s="2" customFormat="1" ht="16.8" customHeight="1">
      <c r="A74" s="40"/>
      <c r="B74" s="46"/>
      <c r="C74" s="299" t="s">
        <v>107</v>
      </c>
      <c r="D74" s="299" t="s">
        <v>186</v>
      </c>
      <c r="E74" s="19" t="s">
        <v>19</v>
      </c>
      <c r="F74" s="300">
        <v>166.018</v>
      </c>
      <c r="G74" s="40"/>
      <c r="H74" s="46"/>
    </row>
    <row r="75" s="2" customFormat="1" ht="16.8" customHeight="1">
      <c r="A75" s="40"/>
      <c r="B75" s="46"/>
      <c r="C75" s="301" t="s">
        <v>1045</v>
      </c>
      <c r="D75" s="40"/>
      <c r="E75" s="40"/>
      <c r="F75" s="40"/>
      <c r="G75" s="40"/>
      <c r="H75" s="46"/>
    </row>
    <row r="76" s="2" customFormat="1" ht="16.8" customHeight="1">
      <c r="A76" s="40"/>
      <c r="B76" s="46"/>
      <c r="C76" s="299" t="s">
        <v>226</v>
      </c>
      <c r="D76" s="299" t="s">
        <v>1052</v>
      </c>
      <c r="E76" s="19" t="s">
        <v>108</v>
      </c>
      <c r="F76" s="300">
        <v>166.018</v>
      </c>
      <c r="G76" s="40"/>
      <c r="H76" s="46"/>
    </row>
    <row r="77" s="2" customFormat="1" ht="16.8" customHeight="1">
      <c r="A77" s="40"/>
      <c r="B77" s="46"/>
      <c r="C77" s="299" t="s">
        <v>290</v>
      </c>
      <c r="D77" s="299" t="s">
        <v>1053</v>
      </c>
      <c r="E77" s="19" t="s">
        <v>108</v>
      </c>
      <c r="F77" s="300">
        <v>1266.1279999999999</v>
      </c>
      <c r="G77" s="40"/>
      <c r="H77" s="46"/>
    </row>
    <row r="78" s="2" customFormat="1" ht="16.8" customHeight="1">
      <c r="A78" s="40"/>
      <c r="B78" s="46"/>
      <c r="C78" s="295" t="s">
        <v>138</v>
      </c>
      <c r="D78" s="296" t="s">
        <v>19</v>
      </c>
      <c r="E78" s="297" t="s">
        <v>90</v>
      </c>
      <c r="F78" s="298">
        <v>4012.5</v>
      </c>
      <c r="G78" s="40"/>
      <c r="H78" s="46"/>
    </row>
    <row r="79" s="2" customFormat="1" ht="16.8" customHeight="1">
      <c r="A79" s="40"/>
      <c r="B79" s="46"/>
      <c r="C79" s="299" t="s">
        <v>19</v>
      </c>
      <c r="D79" s="299" t="s">
        <v>643</v>
      </c>
      <c r="E79" s="19" t="s">
        <v>19</v>
      </c>
      <c r="F79" s="300">
        <v>3444.5</v>
      </c>
      <c r="G79" s="40"/>
      <c r="H79" s="46"/>
    </row>
    <row r="80" s="2" customFormat="1" ht="16.8" customHeight="1">
      <c r="A80" s="40"/>
      <c r="B80" s="46"/>
      <c r="C80" s="299" t="s">
        <v>19</v>
      </c>
      <c r="D80" s="299" t="s">
        <v>644</v>
      </c>
      <c r="E80" s="19" t="s">
        <v>19</v>
      </c>
      <c r="F80" s="300">
        <v>40</v>
      </c>
      <c r="G80" s="40"/>
      <c r="H80" s="46"/>
    </row>
    <row r="81" s="2" customFormat="1" ht="16.8" customHeight="1">
      <c r="A81" s="40"/>
      <c r="B81" s="46"/>
      <c r="C81" s="299" t="s">
        <v>19</v>
      </c>
      <c r="D81" s="299" t="s">
        <v>645</v>
      </c>
      <c r="E81" s="19" t="s">
        <v>19</v>
      </c>
      <c r="F81" s="300">
        <v>28</v>
      </c>
      <c r="G81" s="40"/>
      <c r="H81" s="46"/>
    </row>
    <row r="82" s="2" customFormat="1" ht="16.8" customHeight="1">
      <c r="A82" s="40"/>
      <c r="B82" s="46"/>
      <c r="C82" s="299" t="s">
        <v>19</v>
      </c>
      <c r="D82" s="299" t="s">
        <v>646</v>
      </c>
      <c r="E82" s="19" t="s">
        <v>19</v>
      </c>
      <c r="F82" s="300">
        <v>48</v>
      </c>
      <c r="G82" s="40"/>
      <c r="H82" s="46"/>
    </row>
    <row r="83" s="2" customFormat="1" ht="16.8" customHeight="1">
      <c r="A83" s="40"/>
      <c r="B83" s="46"/>
      <c r="C83" s="299" t="s">
        <v>19</v>
      </c>
      <c r="D83" s="299" t="s">
        <v>647</v>
      </c>
      <c r="E83" s="19" t="s">
        <v>19</v>
      </c>
      <c r="F83" s="300">
        <v>32</v>
      </c>
      <c r="G83" s="40"/>
      <c r="H83" s="46"/>
    </row>
    <row r="84" s="2" customFormat="1" ht="16.8" customHeight="1">
      <c r="A84" s="40"/>
      <c r="B84" s="46"/>
      <c r="C84" s="299" t="s">
        <v>19</v>
      </c>
      <c r="D84" s="299" t="s">
        <v>648</v>
      </c>
      <c r="E84" s="19" t="s">
        <v>19</v>
      </c>
      <c r="F84" s="300">
        <v>28</v>
      </c>
      <c r="G84" s="40"/>
      <c r="H84" s="46"/>
    </row>
    <row r="85" s="2" customFormat="1" ht="16.8" customHeight="1">
      <c r="A85" s="40"/>
      <c r="B85" s="46"/>
      <c r="C85" s="299" t="s">
        <v>19</v>
      </c>
      <c r="D85" s="299" t="s">
        <v>649</v>
      </c>
      <c r="E85" s="19" t="s">
        <v>19</v>
      </c>
      <c r="F85" s="300">
        <v>36</v>
      </c>
      <c r="G85" s="40"/>
      <c r="H85" s="46"/>
    </row>
    <row r="86" s="2" customFormat="1" ht="16.8" customHeight="1">
      <c r="A86" s="40"/>
      <c r="B86" s="46"/>
      <c r="C86" s="299" t="s">
        <v>19</v>
      </c>
      <c r="D86" s="299" t="s">
        <v>650</v>
      </c>
      <c r="E86" s="19" t="s">
        <v>19</v>
      </c>
      <c r="F86" s="300">
        <v>0</v>
      </c>
      <c r="G86" s="40"/>
      <c r="H86" s="46"/>
    </row>
    <row r="87" s="2" customFormat="1" ht="16.8" customHeight="1">
      <c r="A87" s="40"/>
      <c r="B87" s="46"/>
      <c r="C87" s="299" t="s">
        <v>19</v>
      </c>
      <c r="D87" s="299" t="s">
        <v>651</v>
      </c>
      <c r="E87" s="19" t="s">
        <v>19</v>
      </c>
      <c r="F87" s="300">
        <v>52</v>
      </c>
      <c r="G87" s="40"/>
      <c r="H87" s="46"/>
    </row>
    <row r="88" s="2" customFormat="1" ht="16.8" customHeight="1">
      <c r="A88" s="40"/>
      <c r="B88" s="46"/>
      <c r="C88" s="299" t="s">
        <v>19</v>
      </c>
      <c r="D88" s="299" t="s">
        <v>652</v>
      </c>
      <c r="E88" s="19" t="s">
        <v>19</v>
      </c>
      <c r="F88" s="300">
        <v>52</v>
      </c>
      <c r="G88" s="40"/>
      <c r="H88" s="46"/>
    </row>
    <row r="89" s="2" customFormat="1" ht="16.8" customHeight="1">
      <c r="A89" s="40"/>
      <c r="B89" s="46"/>
      <c r="C89" s="299" t="s">
        <v>19</v>
      </c>
      <c r="D89" s="299" t="s">
        <v>653</v>
      </c>
      <c r="E89" s="19" t="s">
        <v>19</v>
      </c>
      <c r="F89" s="300">
        <v>52</v>
      </c>
      <c r="G89" s="40"/>
      <c r="H89" s="46"/>
    </row>
    <row r="90" s="2" customFormat="1" ht="16.8" customHeight="1">
      <c r="A90" s="40"/>
      <c r="B90" s="46"/>
      <c r="C90" s="299" t="s">
        <v>19</v>
      </c>
      <c r="D90" s="299" t="s">
        <v>351</v>
      </c>
      <c r="E90" s="19" t="s">
        <v>19</v>
      </c>
      <c r="F90" s="300">
        <v>200</v>
      </c>
      <c r="G90" s="40"/>
      <c r="H90" s="46"/>
    </row>
    <row r="91" s="2" customFormat="1" ht="16.8" customHeight="1">
      <c r="A91" s="40"/>
      <c r="B91" s="46"/>
      <c r="C91" s="299" t="s">
        <v>138</v>
      </c>
      <c r="D91" s="299" t="s">
        <v>186</v>
      </c>
      <c r="E91" s="19" t="s">
        <v>19</v>
      </c>
      <c r="F91" s="300">
        <v>4012.5</v>
      </c>
      <c r="G91" s="40"/>
      <c r="H91" s="46"/>
    </row>
    <row r="92" s="2" customFormat="1" ht="16.8" customHeight="1">
      <c r="A92" s="40"/>
      <c r="B92" s="46"/>
      <c r="C92" s="301" t="s">
        <v>1045</v>
      </c>
      <c r="D92" s="40"/>
      <c r="E92" s="40"/>
      <c r="F92" s="40"/>
      <c r="G92" s="40"/>
      <c r="H92" s="46"/>
    </row>
    <row r="93" s="2" customFormat="1" ht="16.8" customHeight="1">
      <c r="A93" s="40"/>
      <c r="B93" s="46"/>
      <c r="C93" s="299" t="s">
        <v>638</v>
      </c>
      <c r="D93" s="299" t="s">
        <v>1054</v>
      </c>
      <c r="E93" s="19" t="s">
        <v>90</v>
      </c>
      <c r="F93" s="300">
        <v>4012.5</v>
      </c>
      <c r="G93" s="40"/>
      <c r="H93" s="46"/>
    </row>
    <row r="94" s="2" customFormat="1" ht="16.8" customHeight="1">
      <c r="A94" s="40"/>
      <c r="B94" s="46"/>
      <c r="C94" s="299" t="s">
        <v>340</v>
      </c>
      <c r="D94" s="299" t="s">
        <v>1047</v>
      </c>
      <c r="E94" s="19" t="s">
        <v>90</v>
      </c>
      <c r="F94" s="300">
        <v>1930.6800000000001</v>
      </c>
      <c r="G94" s="40"/>
      <c r="H94" s="46"/>
    </row>
    <row r="95" s="2" customFormat="1" ht="16.8" customHeight="1">
      <c r="A95" s="40"/>
      <c r="B95" s="46"/>
      <c r="C95" s="295" t="s">
        <v>110</v>
      </c>
      <c r="D95" s="296" t="s">
        <v>19</v>
      </c>
      <c r="E95" s="297" t="s">
        <v>108</v>
      </c>
      <c r="F95" s="298">
        <v>154</v>
      </c>
      <c r="G95" s="40"/>
      <c r="H95" s="46"/>
    </row>
    <row r="96" s="2" customFormat="1" ht="16.8" customHeight="1">
      <c r="A96" s="40"/>
      <c r="B96" s="46"/>
      <c r="C96" s="299" t="s">
        <v>19</v>
      </c>
      <c r="D96" s="299" t="s">
        <v>315</v>
      </c>
      <c r="E96" s="19" t="s">
        <v>19</v>
      </c>
      <c r="F96" s="300">
        <v>54</v>
      </c>
      <c r="G96" s="40"/>
      <c r="H96" s="46"/>
    </row>
    <row r="97" s="2" customFormat="1" ht="16.8" customHeight="1">
      <c r="A97" s="40"/>
      <c r="B97" s="46"/>
      <c r="C97" s="299" t="s">
        <v>19</v>
      </c>
      <c r="D97" s="299" t="s">
        <v>316</v>
      </c>
      <c r="E97" s="19" t="s">
        <v>19</v>
      </c>
      <c r="F97" s="300">
        <v>100</v>
      </c>
      <c r="G97" s="40"/>
      <c r="H97" s="46"/>
    </row>
    <row r="98" s="2" customFormat="1" ht="16.8" customHeight="1">
      <c r="A98" s="40"/>
      <c r="B98" s="46"/>
      <c r="C98" s="299" t="s">
        <v>110</v>
      </c>
      <c r="D98" s="299" t="s">
        <v>186</v>
      </c>
      <c r="E98" s="19" t="s">
        <v>19</v>
      </c>
      <c r="F98" s="300">
        <v>154</v>
      </c>
      <c r="G98" s="40"/>
      <c r="H98" s="46"/>
    </row>
    <row r="99" s="2" customFormat="1" ht="16.8" customHeight="1">
      <c r="A99" s="40"/>
      <c r="B99" s="46"/>
      <c r="C99" s="301" t="s">
        <v>1045</v>
      </c>
      <c r="D99" s="40"/>
      <c r="E99" s="40"/>
      <c r="F99" s="40"/>
      <c r="G99" s="40"/>
      <c r="H99" s="46"/>
    </row>
    <row r="100" s="2" customFormat="1" ht="16.8" customHeight="1">
      <c r="A100" s="40"/>
      <c r="B100" s="46"/>
      <c r="C100" s="299" t="s">
        <v>311</v>
      </c>
      <c r="D100" s="299" t="s">
        <v>1055</v>
      </c>
      <c r="E100" s="19" t="s">
        <v>108</v>
      </c>
      <c r="F100" s="300">
        <v>154</v>
      </c>
      <c r="G100" s="40"/>
      <c r="H100" s="46"/>
    </row>
    <row r="101" s="2" customFormat="1" ht="16.8" customHeight="1">
      <c r="A101" s="40"/>
      <c r="B101" s="46"/>
      <c r="C101" s="299" t="s">
        <v>282</v>
      </c>
      <c r="D101" s="299" t="s">
        <v>1056</v>
      </c>
      <c r="E101" s="19" t="s">
        <v>108</v>
      </c>
      <c r="F101" s="300">
        <v>733.13599999999997</v>
      </c>
      <c r="G101" s="40"/>
      <c r="H101" s="46"/>
    </row>
    <row r="102" s="2" customFormat="1" ht="16.8" customHeight="1">
      <c r="A102" s="40"/>
      <c r="B102" s="46"/>
      <c r="C102" s="299" t="s">
        <v>290</v>
      </c>
      <c r="D102" s="299" t="s">
        <v>1053</v>
      </c>
      <c r="E102" s="19" t="s">
        <v>108</v>
      </c>
      <c r="F102" s="300">
        <v>1266.1279999999999</v>
      </c>
      <c r="G102" s="40"/>
      <c r="H102" s="46"/>
    </row>
    <row r="103" s="2" customFormat="1" ht="16.8" customHeight="1">
      <c r="A103" s="40"/>
      <c r="B103" s="46"/>
      <c r="C103" s="299" t="s">
        <v>305</v>
      </c>
      <c r="D103" s="299" t="s">
        <v>1057</v>
      </c>
      <c r="E103" s="19" t="s">
        <v>108</v>
      </c>
      <c r="F103" s="300">
        <v>366.56799999999998</v>
      </c>
      <c r="G103" s="40"/>
      <c r="H103" s="46"/>
    </row>
    <row r="104" s="2" customFormat="1" ht="16.8" customHeight="1">
      <c r="A104" s="40"/>
      <c r="B104" s="46"/>
      <c r="C104" s="299" t="s">
        <v>326</v>
      </c>
      <c r="D104" s="299" t="s">
        <v>1058</v>
      </c>
      <c r="E104" s="19" t="s">
        <v>108</v>
      </c>
      <c r="F104" s="300">
        <v>366.56799999999998</v>
      </c>
      <c r="G104" s="40"/>
      <c r="H104" s="46"/>
    </row>
    <row r="105" s="2" customFormat="1" ht="16.8" customHeight="1">
      <c r="A105" s="40"/>
      <c r="B105" s="46"/>
      <c r="C105" s="295" t="s">
        <v>112</v>
      </c>
      <c r="D105" s="296" t="s">
        <v>19</v>
      </c>
      <c r="E105" s="297" t="s">
        <v>108</v>
      </c>
      <c r="F105" s="298">
        <v>2.1949999999999998</v>
      </c>
      <c r="G105" s="40"/>
      <c r="H105" s="46"/>
    </row>
    <row r="106" s="2" customFormat="1" ht="16.8" customHeight="1">
      <c r="A106" s="40"/>
      <c r="B106" s="46"/>
      <c r="C106" s="299" t="s">
        <v>19</v>
      </c>
      <c r="D106" s="299" t="s">
        <v>494</v>
      </c>
      <c r="E106" s="19" t="s">
        <v>19</v>
      </c>
      <c r="F106" s="300">
        <v>2.1949999999999998</v>
      </c>
      <c r="G106" s="40"/>
      <c r="H106" s="46"/>
    </row>
    <row r="107" s="2" customFormat="1" ht="16.8" customHeight="1">
      <c r="A107" s="40"/>
      <c r="B107" s="46"/>
      <c r="C107" s="299" t="s">
        <v>112</v>
      </c>
      <c r="D107" s="299" t="s">
        <v>186</v>
      </c>
      <c r="E107" s="19" t="s">
        <v>19</v>
      </c>
      <c r="F107" s="300">
        <v>2.1949999999999998</v>
      </c>
      <c r="G107" s="40"/>
      <c r="H107" s="46"/>
    </row>
    <row r="108" s="2" customFormat="1" ht="16.8" customHeight="1">
      <c r="A108" s="40"/>
      <c r="B108" s="46"/>
      <c r="C108" s="301" t="s">
        <v>1045</v>
      </c>
      <c r="D108" s="40"/>
      <c r="E108" s="40"/>
      <c r="F108" s="40"/>
      <c r="G108" s="40"/>
      <c r="H108" s="46"/>
    </row>
    <row r="109" s="2" customFormat="1" ht="16.8" customHeight="1">
      <c r="A109" s="40"/>
      <c r="B109" s="46"/>
      <c r="C109" s="299" t="s">
        <v>490</v>
      </c>
      <c r="D109" s="299" t="s">
        <v>1059</v>
      </c>
      <c r="E109" s="19" t="s">
        <v>108</v>
      </c>
      <c r="F109" s="300">
        <v>2.1949999999999998</v>
      </c>
      <c r="G109" s="40"/>
      <c r="H109" s="46"/>
    </row>
    <row r="110" s="2" customFormat="1" ht="16.8" customHeight="1">
      <c r="A110" s="40"/>
      <c r="B110" s="46"/>
      <c r="C110" s="299" t="s">
        <v>483</v>
      </c>
      <c r="D110" s="299" t="s">
        <v>1060</v>
      </c>
      <c r="E110" s="19" t="s">
        <v>320</v>
      </c>
      <c r="F110" s="300">
        <v>0.13200000000000001</v>
      </c>
      <c r="G110" s="40"/>
      <c r="H110" s="46"/>
    </row>
    <row r="111" s="2" customFormat="1" ht="16.8" customHeight="1">
      <c r="A111" s="40"/>
      <c r="B111" s="46"/>
      <c r="C111" s="295" t="s">
        <v>114</v>
      </c>
      <c r="D111" s="296" t="s">
        <v>19</v>
      </c>
      <c r="E111" s="297" t="s">
        <v>90</v>
      </c>
      <c r="F111" s="298">
        <v>3921</v>
      </c>
      <c r="G111" s="40"/>
      <c r="H111" s="46"/>
    </row>
    <row r="112" s="2" customFormat="1" ht="16.8" customHeight="1">
      <c r="A112" s="40"/>
      <c r="B112" s="46"/>
      <c r="C112" s="299" t="s">
        <v>114</v>
      </c>
      <c r="D112" s="299" t="s">
        <v>211</v>
      </c>
      <c r="E112" s="19" t="s">
        <v>19</v>
      </c>
      <c r="F112" s="300">
        <v>3921</v>
      </c>
      <c r="G112" s="40"/>
      <c r="H112" s="46"/>
    </row>
    <row r="113" s="2" customFormat="1" ht="16.8" customHeight="1">
      <c r="A113" s="40"/>
      <c r="B113" s="46"/>
      <c r="C113" s="301" t="s">
        <v>1045</v>
      </c>
      <c r="D113" s="40"/>
      <c r="E113" s="40"/>
      <c r="F113" s="40"/>
      <c r="G113" s="40"/>
      <c r="H113" s="46"/>
    </row>
    <row r="114" s="2" customFormat="1" ht="16.8" customHeight="1">
      <c r="A114" s="40"/>
      <c r="B114" s="46"/>
      <c r="C114" s="299" t="s">
        <v>207</v>
      </c>
      <c r="D114" s="299" t="s">
        <v>1061</v>
      </c>
      <c r="E114" s="19" t="s">
        <v>90</v>
      </c>
      <c r="F114" s="300">
        <v>3921</v>
      </c>
      <c r="G114" s="40"/>
      <c r="H114" s="46"/>
    </row>
    <row r="115" s="2" customFormat="1" ht="16.8" customHeight="1">
      <c r="A115" s="40"/>
      <c r="B115" s="46"/>
      <c r="C115" s="299" t="s">
        <v>173</v>
      </c>
      <c r="D115" s="299" t="s">
        <v>1062</v>
      </c>
      <c r="E115" s="19" t="s">
        <v>90</v>
      </c>
      <c r="F115" s="300">
        <v>3921</v>
      </c>
      <c r="G115" s="40"/>
      <c r="H115" s="46"/>
    </row>
    <row r="116" s="2" customFormat="1" ht="16.8" customHeight="1">
      <c r="A116" s="40"/>
      <c r="B116" s="46"/>
      <c r="C116" s="299" t="s">
        <v>290</v>
      </c>
      <c r="D116" s="299" t="s">
        <v>1053</v>
      </c>
      <c r="E116" s="19" t="s">
        <v>108</v>
      </c>
      <c r="F116" s="300">
        <v>1266.1279999999999</v>
      </c>
      <c r="G116" s="40"/>
      <c r="H116" s="46"/>
    </row>
    <row r="117" s="2" customFormat="1" ht="16.8" customHeight="1">
      <c r="A117" s="40"/>
      <c r="B117" s="46"/>
      <c r="C117" s="295" t="s">
        <v>134</v>
      </c>
      <c r="D117" s="296" t="s">
        <v>19</v>
      </c>
      <c r="E117" s="297" t="s">
        <v>108</v>
      </c>
      <c r="F117" s="298">
        <v>948.77499999999998</v>
      </c>
      <c r="G117" s="40"/>
      <c r="H117" s="46"/>
    </row>
    <row r="118" s="2" customFormat="1" ht="16.8" customHeight="1">
      <c r="A118" s="40"/>
      <c r="B118" s="46"/>
      <c r="C118" s="299" t="s">
        <v>19</v>
      </c>
      <c r="D118" s="299" t="s">
        <v>217</v>
      </c>
      <c r="E118" s="19" t="s">
        <v>19</v>
      </c>
      <c r="F118" s="300">
        <v>1678</v>
      </c>
      <c r="G118" s="40"/>
      <c r="H118" s="46"/>
    </row>
    <row r="119" s="2" customFormat="1" ht="16.8" customHeight="1">
      <c r="A119" s="40"/>
      <c r="B119" s="46"/>
      <c r="C119" s="299" t="s">
        <v>19</v>
      </c>
      <c r="D119" s="299" t="s">
        <v>218</v>
      </c>
      <c r="E119" s="19" t="s">
        <v>19</v>
      </c>
      <c r="F119" s="300">
        <v>-729.22500000000002</v>
      </c>
      <c r="G119" s="40"/>
      <c r="H119" s="46"/>
    </row>
    <row r="120" s="2" customFormat="1" ht="16.8" customHeight="1">
      <c r="A120" s="40"/>
      <c r="B120" s="46"/>
      <c r="C120" s="299" t="s">
        <v>134</v>
      </c>
      <c r="D120" s="299" t="s">
        <v>186</v>
      </c>
      <c r="E120" s="19" t="s">
        <v>19</v>
      </c>
      <c r="F120" s="300">
        <v>948.77499999999998</v>
      </c>
      <c r="G120" s="40"/>
      <c r="H120" s="46"/>
    </row>
    <row r="121" s="2" customFormat="1" ht="16.8" customHeight="1">
      <c r="A121" s="40"/>
      <c r="B121" s="46"/>
      <c r="C121" s="301" t="s">
        <v>1045</v>
      </c>
      <c r="D121" s="40"/>
      <c r="E121" s="40"/>
      <c r="F121" s="40"/>
      <c r="G121" s="40"/>
      <c r="H121" s="46"/>
    </row>
    <row r="122" s="2" customFormat="1" ht="16.8" customHeight="1">
      <c r="A122" s="40"/>
      <c r="B122" s="46"/>
      <c r="C122" s="299" t="s">
        <v>213</v>
      </c>
      <c r="D122" s="299" t="s">
        <v>1051</v>
      </c>
      <c r="E122" s="19" t="s">
        <v>108</v>
      </c>
      <c r="F122" s="300">
        <v>948.77499999999998</v>
      </c>
      <c r="G122" s="40"/>
      <c r="H122" s="46"/>
    </row>
    <row r="123" s="2" customFormat="1" ht="16.8" customHeight="1">
      <c r="A123" s="40"/>
      <c r="B123" s="46"/>
      <c r="C123" s="299" t="s">
        <v>290</v>
      </c>
      <c r="D123" s="299" t="s">
        <v>1053</v>
      </c>
      <c r="E123" s="19" t="s">
        <v>108</v>
      </c>
      <c r="F123" s="300">
        <v>1266.1279999999999</v>
      </c>
      <c r="G123" s="40"/>
      <c r="H123" s="46"/>
    </row>
    <row r="124" s="2" customFormat="1" ht="16.8" customHeight="1">
      <c r="A124" s="40"/>
      <c r="B124" s="46"/>
      <c r="C124" s="295" t="s">
        <v>116</v>
      </c>
      <c r="D124" s="296" t="s">
        <v>19</v>
      </c>
      <c r="E124" s="297" t="s">
        <v>108</v>
      </c>
      <c r="F124" s="298">
        <v>1266.1279999999999</v>
      </c>
      <c r="G124" s="40"/>
      <c r="H124" s="46"/>
    </row>
    <row r="125" s="2" customFormat="1" ht="16.8" customHeight="1">
      <c r="A125" s="40"/>
      <c r="B125" s="46"/>
      <c r="C125" s="299" t="s">
        <v>19</v>
      </c>
      <c r="D125" s="299" t="s">
        <v>294</v>
      </c>
      <c r="E125" s="19" t="s">
        <v>19</v>
      </c>
      <c r="F125" s="300">
        <v>0</v>
      </c>
      <c r="G125" s="40"/>
      <c r="H125" s="46"/>
    </row>
    <row r="126" s="2" customFormat="1" ht="16.8" customHeight="1">
      <c r="A126" s="40"/>
      <c r="B126" s="46"/>
      <c r="C126" s="299" t="s">
        <v>19</v>
      </c>
      <c r="D126" s="299" t="s">
        <v>126</v>
      </c>
      <c r="E126" s="19" t="s">
        <v>19</v>
      </c>
      <c r="F126" s="300">
        <v>112.583</v>
      </c>
      <c r="G126" s="40"/>
      <c r="H126" s="46"/>
    </row>
    <row r="127" s="2" customFormat="1" ht="16.8" customHeight="1">
      <c r="A127" s="40"/>
      <c r="B127" s="46"/>
      <c r="C127" s="299" t="s">
        <v>19</v>
      </c>
      <c r="D127" s="299" t="s">
        <v>124</v>
      </c>
      <c r="E127" s="19" t="s">
        <v>19</v>
      </c>
      <c r="F127" s="300">
        <v>9.3000000000000007</v>
      </c>
      <c r="G127" s="40"/>
      <c r="H127" s="46"/>
    </row>
    <row r="128" s="2" customFormat="1" ht="16.8" customHeight="1">
      <c r="A128" s="40"/>
      <c r="B128" s="46"/>
      <c r="C128" s="299" t="s">
        <v>19</v>
      </c>
      <c r="D128" s="299" t="s">
        <v>134</v>
      </c>
      <c r="E128" s="19" t="s">
        <v>19</v>
      </c>
      <c r="F128" s="300">
        <v>948.77499999999998</v>
      </c>
      <c r="G128" s="40"/>
      <c r="H128" s="46"/>
    </row>
    <row r="129" s="2" customFormat="1" ht="16.8" customHeight="1">
      <c r="A129" s="40"/>
      <c r="B129" s="46"/>
      <c r="C129" s="299" t="s">
        <v>19</v>
      </c>
      <c r="D129" s="299" t="s">
        <v>107</v>
      </c>
      <c r="E129" s="19" t="s">
        <v>19</v>
      </c>
      <c r="F129" s="300">
        <v>166.018</v>
      </c>
      <c r="G129" s="40"/>
      <c r="H129" s="46"/>
    </row>
    <row r="130" s="2" customFormat="1" ht="16.8" customHeight="1">
      <c r="A130" s="40"/>
      <c r="B130" s="46"/>
      <c r="C130" s="299" t="s">
        <v>19</v>
      </c>
      <c r="D130" s="299" t="s">
        <v>295</v>
      </c>
      <c r="E130" s="19" t="s">
        <v>19</v>
      </c>
      <c r="F130" s="300">
        <v>392.10000000000002</v>
      </c>
      <c r="G130" s="40"/>
      <c r="H130" s="46"/>
    </row>
    <row r="131" s="2" customFormat="1" ht="16.8" customHeight="1">
      <c r="A131" s="40"/>
      <c r="B131" s="46"/>
      <c r="C131" s="299" t="s">
        <v>19</v>
      </c>
      <c r="D131" s="299" t="s">
        <v>128</v>
      </c>
      <c r="E131" s="19" t="s">
        <v>19</v>
      </c>
      <c r="F131" s="300">
        <v>3.9199999999999999</v>
      </c>
      <c r="G131" s="40"/>
      <c r="H131" s="46"/>
    </row>
    <row r="132" s="2" customFormat="1" ht="16.8" customHeight="1">
      <c r="A132" s="40"/>
      <c r="B132" s="46"/>
      <c r="C132" s="299" t="s">
        <v>19</v>
      </c>
      <c r="D132" s="299" t="s">
        <v>296</v>
      </c>
      <c r="E132" s="19" t="s">
        <v>19</v>
      </c>
      <c r="F132" s="300">
        <v>-19.5</v>
      </c>
      <c r="G132" s="40"/>
      <c r="H132" s="46"/>
    </row>
    <row r="133" s="2" customFormat="1" ht="16.8" customHeight="1">
      <c r="A133" s="40"/>
      <c r="B133" s="46"/>
      <c r="C133" s="299" t="s">
        <v>19</v>
      </c>
      <c r="D133" s="299" t="s">
        <v>297</v>
      </c>
      <c r="E133" s="19" t="s">
        <v>19</v>
      </c>
      <c r="F133" s="300">
        <v>-154</v>
      </c>
      <c r="G133" s="40"/>
      <c r="H133" s="46"/>
    </row>
    <row r="134" s="2" customFormat="1" ht="16.8" customHeight="1">
      <c r="A134" s="40"/>
      <c r="B134" s="46"/>
      <c r="C134" s="299" t="s">
        <v>19</v>
      </c>
      <c r="D134" s="299" t="s">
        <v>298</v>
      </c>
      <c r="E134" s="19" t="s">
        <v>19</v>
      </c>
      <c r="F134" s="300">
        <v>-193.06800000000001</v>
      </c>
      <c r="G134" s="40"/>
      <c r="H134" s="46"/>
    </row>
    <row r="135" s="2" customFormat="1" ht="16.8" customHeight="1">
      <c r="A135" s="40"/>
      <c r="B135" s="46"/>
      <c r="C135" s="299" t="s">
        <v>116</v>
      </c>
      <c r="D135" s="299" t="s">
        <v>186</v>
      </c>
      <c r="E135" s="19" t="s">
        <v>19</v>
      </c>
      <c r="F135" s="300">
        <v>1266.1279999999999</v>
      </c>
      <c r="G135" s="40"/>
      <c r="H135" s="46"/>
    </row>
    <row r="136" s="2" customFormat="1" ht="16.8" customHeight="1">
      <c r="A136" s="40"/>
      <c r="B136" s="46"/>
      <c r="C136" s="301" t="s">
        <v>1045</v>
      </c>
      <c r="D136" s="40"/>
      <c r="E136" s="40"/>
      <c r="F136" s="40"/>
      <c r="G136" s="40"/>
      <c r="H136" s="46"/>
    </row>
    <row r="137" s="2" customFormat="1" ht="16.8" customHeight="1">
      <c r="A137" s="40"/>
      <c r="B137" s="46"/>
      <c r="C137" s="299" t="s">
        <v>290</v>
      </c>
      <c r="D137" s="299" t="s">
        <v>1053</v>
      </c>
      <c r="E137" s="19" t="s">
        <v>108</v>
      </c>
      <c r="F137" s="300">
        <v>1266.1279999999999</v>
      </c>
      <c r="G137" s="40"/>
      <c r="H137" s="46"/>
    </row>
    <row r="138" s="2" customFormat="1" ht="16.8" customHeight="1">
      <c r="A138" s="40"/>
      <c r="B138" s="46"/>
      <c r="C138" s="299" t="s">
        <v>300</v>
      </c>
      <c r="D138" s="299" t="s">
        <v>1063</v>
      </c>
      <c r="E138" s="19" t="s">
        <v>108</v>
      </c>
      <c r="F138" s="300">
        <v>6330.6400000000003</v>
      </c>
      <c r="G138" s="40"/>
      <c r="H138" s="46"/>
    </row>
    <row r="139" s="2" customFormat="1" ht="16.8" customHeight="1">
      <c r="A139" s="40"/>
      <c r="B139" s="46"/>
      <c r="C139" s="299" t="s">
        <v>318</v>
      </c>
      <c r="D139" s="299" t="s">
        <v>1064</v>
      </c>
      <c r="E139" s="19" t="s">
        <v>320</v>
      </c>
      <c r="F139" s="300">
        <v>2152.4180000000001</v>
      </c>
      <c r="G139" s="40"/>
      <c r="H139" s="46"/>
    </row>
    <row r="140" s="2" customFormat="1" ht="16.8" customHeight="1">
      <c r="A140" s="40"/>
      <c r="B140" s="46"/>
      <c r="C140" s="295" t="s">
        <v>118</v>
      </c>
      <c r="D140" s="296" t="s">
        <v>19</v>
      </c>
      <c r="E140" s="297" t="s">
        <v>90</v>
      </c>
      <c r="F140" s="298">
        <v>1930.6800000000001</v>
      </c>
      <c r="G140" s="40"/>
      <c r="H140" s="46"/>
    </row>
    <row r="141" s="2" customFormat="1" ht="16.8" customHeight="1">
      <c r="A141" s="40"/>
      <c r="B141" s="46"/>
      <c r="C141" s="299" t="s">
        <v>118</v>
      </c>
      <c r="D141" s="299" t="s">
        <v>344</v>
      </c>
      <c r="E141" s="19" t="s">
        <v>19</v>
      </c>
      <c r="F141" s="300">
        <v>1930.6800000000001</v>
      </c>
      <c r="G141" s="40"/>
      <c r="H141" s="46"/>
    </row>
    <row r="142" s="2" customFormat="1" ht="16.8" customHeight="1">
      <c r="A142" s="40"/>
      <c r="B142" s="46"/>
      <c r="C142" s="301" t="s">
        <v>1045</v>
      </c>
      <c r="D142" s="40"/>
      <c r="E142" s="40"/>
      <c r="F142" s="40"/>
      <c r="G142" s="40"/>
      <c r="H142" s="46"/>
    </row>
    <row r="143" s="2" customFormat="1" ht="16.8" customHeight="1">
      <c r="A143" s="40"/>
      <c r="B143" s="46"/>
      <c r="C143" s="299" t="s">
        <v>340</v>
      </c>
      <c r="D143" s="299" t="s">
        <v>1047</v>
      </c>
      <c r="E143" s="19" t="s">
        <v>90</v>
      </c>
      <c r="F143" s="300">
        <v>1930.6800000000001</v>
      </c>
      <c r="G143" s="40"/>
      <c r="H143" s="46"/>
    </row>
    <row r="144" s="2" customFormat="1" ht="16.8" customHeight="1">
      <c r="A144" s="40"/>
      <c r="B144" s="46"/>
      <c r="C144" s="299" t="s">
        <v>282</v>
      </c>
      <c r="D144" s="299" t="s">
        <v>1056</v>
      </c>
      <c r="E144" s="19" t="s">
        <v>108</v>
      </c>
      <c r="F144" s="300">
        <v>733.13599999999997</v>
      </c>
      <c r="G144" s="40"/>
      <c r="H144" s="46"/>
    </row>
    <row r="145" s="2" customFormat="1" ht="16.8" customHeight="1">
      <c r="A145" s="40"/>
      <c r="B145" s="46"/>
      <c r="C145" s="299" t="s">
        <v>290</v>
      </c>
      <c r="D145" s="299" t="s">
        <v>1053</v>
      </c>
      <c r="E145" s="19" t="s">
        <v>108</v>
      </c>
      <c r="F145" s="300">
        <v>1266.1279999999999</v>
      </c>
      <c r="G145" s="40"/>
      <c r="H145" s="46"/>
    </row>
    <row r="146" s="2" customFormat="1" ht="16.8" customHeight="1">
      <c r="A146" s="40"/>
      <c r="B146" s="46"/>
      <c r="C146" s="299" t="s">
        <v>305</v>
      </c>
      <c r="D146" s="299" t="s">
        <v>1057</v>
      </c>
      <c r="E146" s="19" t="s">
        <v>108</v>
      </c>
      <c r="F146" s="300">
        <v>366.56799999999998</v>
      </c>
      <c r="G146" s="40"/>
      <c r="H146" s="46"/>
    </row>
    <row r="147" s="2" customFormat="1" ht="16.8" customHeight="1">
      <c r="A147" s="40"/>
      <c r="B147" s="46"/>
      <c r="C147" s="299" t="s">
        <v>326</v>
      </c>
      <c r="D147" s="299" t="s">
        <v>1058</v>
      </c>
      <c r="E147" s="19" t="s">
        <v>108</v>
      </c>
      <c r="F147" s="300">
        <v>366.56799999999998</v>
      </c>
      <c r="G147" s="40"/>
      <c r="H147" s="46"/>
    </row>
    <row r="148" s="2" customFormat="1" ht="16.8" customHeight="1">
      <c r="A148" s="40"/>
      <c r="B148" s="46"/>
      <c r="C148" s="299" t="s">
        <v>355</v>
      </c>
      <c r="D148" s="299" t="s">
        <v>1065</v>
      </c>
      <c r="E148" s="19" t="s">
        <v>90</v>
      </c>
      <c r="F148" s="300">
        <v>1930.6800000000001</v>
      </c>
      <c r="G148" s="40"/>
      <c r="H148" s="46"/>
    </row>
    <row r="149" s="2" customFormat="1" ht="16.8" customHeight="1">
      <c r="A149" s="40"/>
      <c r="B149" s="46"/>
      <c r="C149" s="295" t="s">
        <v>120</v>
      </c>
      <c r="D149" s="296" t="s">
        <v>19</v>
      </c>
      <c r="E149" s="297" t="s">
        <v>90</v>
      </c>
      <c r="F149" s="298">
        <v>441.60000000000002</v>
      </c>
      <c r="G149" s="40"/>
      <c r="H149" s="46"/>
    </row>
    <row r="150" s="2" customFormat="1" ht="16.8" customHeight="1">
      <c r="A150" s="40"/>
      <c r="B150" s="46"/>
      <c r="C150" s="299" t="s">
        <v>19</v>
      </c>
      <c r="D150" s="299" t="s">
        <v>372</v>
      </c>
      <c r="E150" s="19" t="s">
        <v>19</v>
      </c>
      <c r="F150" s="300">
        <v>0</v>
      </c>
      <c r="G150" s="40"/>
      <c r="H150" s="46"/>
    </row>
    <row r="151" s="2" customFormat="1" ht="16.8" customHeight="1">
      <c r="A151" s="40"/>
      <c r="B151" s="46"/>
      <c r="C151" s="299" t="s">
        <v>19</v>
      </c>
      <c r="D151" s="299" t="s">
        <v>373</v>
      </c>
      <c r="E151" s="19" t="s">
        <v>19</v>
      </c>
      <c r="F151" s="300">
        <v>276</v>
      </c>
      <c r="G151" s="40"/>
      <c r="H151" s="46"/>
    </row>
    <row r="152" s="2" customFormat="1" ht="16.8" customHeight="1">
      <c r="A152" s="40"/>
      <c r="B152" s="46"/>
      <c r="C152" s="299" t="s">
        <v>19</v>
      </c>
      <c r="D152" s="299" t="s">
        <v>374</v>
      </c>
      <c r="E152" s="19" t="s">
        <v>19</v>
      </c>
      <c r="F152" s="300">
        <v>165.59999999999999</v>
      </c>
      <c r="G152" s="40"/>
      <c r="H152" s="46"/>
    </row>
    <row r="153" s="2" customFormat="1" ht="16.8" customHeight="1">
      <c r="A153" s="40"/>
      <c r="B153" s="46"/>
      <c r="C153" s="299" t="s">
        <v>120</v>
      </c>
      <c r="D153" s="299" t="s">
        <v>186</v>
      </c>
      <c r="E153" s="19" t="s">
        <v>19</v>
      </c>
      <c r="F153" s="300">
        <v>441.60000000000002</v>
      </c>
      <c r="G153" s="40"/>
      <c r="H153" s="46"/>
    </row>
    <row r="154" s="2" customFormat="1" ht="16.8" customHeight="1">
      <c r="A154" s="40"/>
      <c r="B154" s="46"/>
      <c r="C154" s="301" t="s">
        <v>1045</v>
      </c>
      <c r="D154" s="40"/>
      <c r="E154" s="40"/>
      <c r="F154" s="40"/>
      <c r="G154" s="40"/>
      <c r="H154" s="46"/>
    </row>
    <row r="155" s="2" customFormat="1" ht="16.8" customHeight="1">
      <c r="A155" s="40"/>
      <c r="B155" s="46"/>
      <c r="C155" s="299" t="s">
        <v>368</v>
      </c>
      <c r="D155" s="299" t="s">
        <v>1066</v>
      </c>
      <c r="E155" s="19" t="s">
        <v>90</v>
      </c>
      <c r="F155" s="300">
        <v>441.60000000000002</v>
      </c>
      <c r="G155" s="40"/>
      <c r="H155" s="46"/>
    </row>
    <row r="156" s="2" customFormat="1" ht="16.8" customHeight="1">
      <c r="A156" s="40"/>
      <c r="B156" s="46"/>
      <c r="C156" s="299" t="s">
        <v>345</v>
      </c>
      <c r="D156" s="299" t="s">
        <v>1067</v>
      </c>
      <c r="E156" s="19" t="s">
        <v>90</v>
      </c>
      <c r="F156" s="300">
        <v>5967.5600000000004</v>
      </c>
      <c r="G156" s="40"/>
      <c r="H156" s="46"/>
    </row>
    <row r="157" s="2" customFormat="1" ht="16.8" customHeight="1">
      <c r="A157" s="40"/>
      <c r="B157" s="46"/>
      <c r="C157" s="295" t="s">
        <v>198</v>
      </c>
      <c r="D157" s="296" t="s">
        <v>198</v>
      </c>
      <c r="E157" s="297" t="s">
        <v>19</v>
      </c>
      <c r="F157" s="298">
        <v>3579.5</v>
      </c>
      <c r="G157" s="40"/>
      <c r="H157" s="46"/>
    </row>
    <row r="158" s="2" customFormat="1" ht="16.8" customHeight="1">
      <c r="A158" s="40"/>
      <c r="B158" s="46"/>
      <c r="C158" s="299" t="s">
        <v>92</v>
      </c>
      <c r="D158" s="299" t="s">
        <v>192</v>
      </c>
      <c r="E158" s="19" t="s">
        <v>19</v>
      </c>
      <c r="F158" s="300">
        <v>525</v>
      </c>
      <c r="G158" s="40"/>
      <c r="H158" s="46"/>
    </row>
    <row r="159" s="2" customFormat="1" ht="16.8" customHeight="1">
      <c r="A159" s="40"/>
      <c r="B159" s="46"/>
      <c r="C159" s="299" t="s">
        <v>95</v>
      </c>
      <c r="D159" s="299" t="s">
        <v>193</v>
      </c>
      <c r="E159" s="19" t="s">
        <v>19</v>
      </c>
      <c r="F159" s="300">
        <v>899</v>
      </c>
      <c r="G159" s="40"/>
      <c r="H159" s="46"/>
    </row>
    <row r="160" s="2" customFormat="1" ht="16.8" customHeight="1">
      <c r="A160" s="40"/>
      <c r="B160" s="46"/>
      <c r="C160" s="299" t="s">
        <v>97</v>
      </c>
      <c r="D160" s="299" t="s">
        <v>194</v>
      </c>
      <c r="E160" s="19" t="s">
        <v>19</v>
      </c>
      <c r="F160" s="300">
        <v>795</v>
      </c>
      <c r="G160" s="40"/>
      <c r="H160" s="46"/>
    </row>
    <row r="161" s="2" customFormat="1" ht="16.8" customHeight="1">
      <c r="A161" s="40"/>
      <c r="B161" s="46"/>
      <c r="C161" s="299" t="s">
        <v>99</v>
      </c>
      <c r="D161" s="299" t="s">
        <v>195</v>
      </c>
      <c r="E161" s="19" t="s">
        <v>19</v>
      </c>
      <c r="F161" s="300">
        <v>348</v>
      </c>
      <c r="G161" s="40"/>
      <c r="H161" s="46"/>
    </row>
    <row r="162" s="2" customFormat="1" ht="16.8" customHeight="1">
      <c r="A162" s="40"/>
      <c r="B162" s="46"/>
      <c r="C162" s="299" t="s">
        <v>101</v>
      </c>
      <c r="D162" s="299" t="s">
        <v>196</v>
      </c>
      <c r="E162" s="19" t="s">
        <v>19</v>
      </c>
      <c r="F162" s="300">
        <v>478.5</v>
      </c>
      <c r="G162" s="40"/>
      <c r="H162" s="46"/>
    </row>
    <row r="163" s="2" customFormat="1" ht="16.8" customHeight="1">
      <c r="A163" s="40"/>
      <c r="B163" s="46"/>
      <c r="C163" s="299" t="s">
        <v>104</v>
      </c>
      <c r="D163" s="299" t="s">
        <v>197</v>
      </c>
      <c r="E163" s="19" t="s">
        <v>19</v>
      </c>
      <c r="F163" s="300">
        <v>534</v>
      </c>
      <c r="G163" s="40"/>
      <c r="H163" s="46"/>
    </row>
    <row r="164" s="2" customFormat="1" ht="16.8" customHeight="1">
      <c r="A164" s="40"/>
      <c r="B164" s="46"/>
      <c r="C164" s="299" t="s">
        <v>198</v>
      </c>
      <c r="D164" s="299" t="s">
        <v>186</v>
      </c>
      <c r="E164" s="19" t="s">
        <v>19</v>
      </c>
      <c r="F164" s="300">
        <v>3579.5</v>
      </c>
      <c r="G164" s="40"/>
      <c r="H164" s="46"/>
    </row>
    <row r="165" s="2" customFormat="1" ht="16.8" customHeight="1">
      <c r="A165" s="40"/>
      <c r="B165" s="46"/>
      <c r="C165" s="295" t="s">
        <v>122</v>
      </c>
      <c r="D165" s="296" t="s">
        <v>19</v>
      </c>
      <c r="E165" s="297" t="s">
        <v>90</v>
      </c>
      <c r="F165" s="298">
        <v>94</v>
      </c>
      <c r="G165" s="40"/>
      <c r="H165" s="46"/>
    </row>
    <row r="166" s="2" customFormat="1" ht="16.8" customHeight="1">
      <c r="A166" s="40"/>
      <c r="B166" s="46"/>
      <c r="C166" s="299" t="s">
        <v>19</v>
      </c>
      <c r="D166" s="299" t="s">
        <v>685</v>
      </c>
      <c r="E166" s="19" t="s">
        <v>19</v>
      </c>
      <c r="F166" s="300">
        <v>0</v>
      </c>
      <c r="G166" s="40"/>
      <c r="H166" s="46"/>
    </row>
    <row r="167" s="2" customFormat="1" ht="16.8" customHeight="1">
      <c r="A167" s="40"/>
      <c r="B167" s="46"/>
      <c r="C167" s="299" t="s">
        <v>19</v>
      </c>
      <c r="D167" s="299" t="s">
        <v>686</v>
      </c>
      <c r="E167" s="19" t="s">
        <v>19</v>
      </c>
      <c r="F167" s="300">
        <v>27</v>
      </c>
      <c r="G167" s="40"/>
      <c r="H167" s="46"/>
    </row>
    <row r="168" s="2" customFormat="1" ht="16.8" customHeight="1">
      <c r="A168" s="40"/>
      <c r="B168" s="46"/>
      <c r="C168" s="299" t="s">
        <v>19</v>
      </c>
      <c r="D168" s="299" t="s">
        <v>687</v>
      </c>
      <c r="E168" s="19" t="s">
        <v>19</v>
      </c>
      <c r="F168" s="300">
        <v>22</v>
      </c>
      <c r="G168" s="40"/>
      <c r="H168" s="46"/>
    </row>
    <row r="169" s="2" customFormat="1" ht="16.8" customHeight="1">
      <c r="A169" s="40"/>
      <c r="B169" s="46"/>
      <c r="C169" s="299" t="s">
        <v>19</v>
      </c>
      <c r="D169" s="299" t="s">
        <v>688</v>
      </c>
      <c r="E169" s="19" t="s">
        <v>19</v>
      </c>
      <c r="F169" s="300">
        <v>13</v>
      </c>
      <c r="G169" s="40"/>
      <c r="H169" s="46"/>
    </row>
    <row r="170" s="2" customFormat="1" ht="16.8" customHeight="1">
      <c r="A170" s="40"/>
      <c r="B170" s="46"/>
      <c r="C170" s="299" t="s">
        <v>19</v>
      </c>
      <c r="D170" s="299" t="s">
        <v>689</v>
      </c>
      <c r="E170" s="19" t="s">
        <v>19</v>
      </c>
      <c r="F170" s="300">
        <v>28</v>
      </c>
      <c r="G170" s="40"/>
      <c r="H170" s="46"/>
    </row>
    <row r="171" s="2" customFormat="1" ht="16.8" customHeight="1">
      <c r="A171" s="40"/>
      <c r="B171" s="46"/>
      <c r="C171" s="299" t="s">
        <v>19</v>
      </c>
      <c r="D171" s="299" t="s">
        <v>690</v>
      </c>
      <c r="E171" s="19" t="s">
        <v>19</v>
      </c>
      <c r="F171" s="300">
        <v>4</v>
      </c>
      <c r="G171" s="40"/>
      <c r="H171" s="46"/>
    </row>
    <row r="172" s="2" customFormat="1" ht="16.8" customHeight="1">
      <c r="A172" s="40"/>
      <c r="B172" s="46"/>
      <c r="C172" s="299" t="s">
        <v>122</v>
      </c>
      <c r="D172" s="299" t="s">
        <v>234</v>
      </c>
      <c r="E172" s="19" t="s">
        <v>19</v>
      </c>
      <c r="F172" s="300">
        <v>94</v>
      </c>
      <c r="G172" s="40"/>
      <c r="H172" s="46"/>
    </row>
    <row r="173" s="2" customFormat="1" ht="16.8" customHeight="1">
      <c r="A173" s="40"/>
      <c r="B173" s="46"/>
      <c r="C173" s="301" t="s">
        <v>1045</v>
      </c>
      <c r="D173" s="40"/>
      <c r="E173" s="40"/>
      <c r="F173" s="40"/>
      <c r="G173" s="40"/>
      <c r="H173" s="46"/>
    </row>
    <row r="174" s="2" customFormat="1" ht="16.8" customHeight="1">
      <c r="A174" s="40"/>
      <c r="B174" s="46"/>
      <c r="C174" s="299" t="s">
        <v>680</v>
      </c>
      <c r="D174" s="299" t="s">
        <v>1046</v>
      </c>
      <c r="E174" s="19" t="s">
        <v>90</v>
      </c>
      <c r="F174" s="300">
        <v>1527.8199999999999</v>
      </c>
      <c r="G174" s="40"/>
      <c r="H174" s="46"/>
    </row>
    <row r="175" s="2" customFormat="1" ht="16.8" customHeight="1">
      <c r="A175" s="40"/>
      <c r="B175" s="46"/>
      <c r="C175" s="299" t="s">
        <v>345</v>
      </c>
      <c r="D175" s="299" t="s">
        <v>1067</v>
      </c>
      <c r="E175" s="19" t="s">
        <v>90</v>
      </c>
      <c r="F175" s="300">
        <v>5967.5600000000004</v>
      </c>
      <c r="G175" s="40"/>
      <c r="H175" s="46"/>
    </row>
    <row r="176" s="2" customFormat="1" ht="16.8" customHeight="1">
      <c r="A176" s="40"/>
      <c r="B176" s="46"/>
      <c r="C176" s="299" t="s">
        <v>627</v>
      </c>
      <c r="D176" s="299" t="s">
        <v>1068</v>
      </c>
      <c r="E176" s="19" t="s">
        <v>90</v>
      </c>
      <c r="F176" s="300">
        <v>8010.9200000000001</v>
      </c>
      <c r="G176" s="40"/>
      <c r="H176" s="46"/>
    </row>
    <row r="177" s="2" customFormat="1" ht="16.8" customHeight="1">
      <c r="A177" s="40"/>
      <c r="B177" s="46"/>
      <c r="C177" s="299" t="s">
        <v>655</v>
      </c>
      <c r="D177" s="299" t="s">
        <v>1069</v>
      </c>
      <c r="E177" s="19" t="s">
        <v>90</v>
      </c>
      <c r="F177" s="300">
        <v>1564.4500000000001</v>
      </c>
      <c r="G177" s="40"/>
      <c r="H177" s="46"/>
    </row>
    <row r="178" s="2" customFormat="1" ht="16.8" customHeight="1">
      <c r="A178" s="40"/>
      <c r="B178" s="46"/>
      <c r="C178" s="299" t="s">
        <v>668</v>
      </c>
      <c r="D178" s="299" t="s">
        <v>1070</v>
      </c>
      <c r="E178" s="19" t="s">
        <v>90</v>
      </c>
      <c r="F178" s="300">
        <v>1587.76</v>
      </c>
      <c r="G178" s="40"/>
      <c r="H178" s="46"/>
    </row>
    <row r="179" s="2" customFormat="1" ht="16.8" customHeight="1">
      <c r="A179" s="40"/>
      <c r="B179" s="46"/>
      <c r="C179" s="299" t="s">
        <v>674</v>
      </c>
      <c r="D179" s="299" t="s">
        <v>1071</v>
      </c>
      <c r="E179" s="19" t="s">
        <v>90</v>
      </c>
      <c r="F179" s="300">
        <v>1541.1400000000001</v>
      </c>
      <c r="G179" s="40"/>
      <c r="H179" s="46"/>
    </row>
    <row r="180" s="2" customFormat="1" ht="16.8" customHeight="1">
      <c r="A180" s="40"/>
      <c r="B180" s="46"/>
      <c r="C180" s="295" t="s">
        <v>124</v>
      </c>
      <c r="D180" s="296" t="s">
        <v>19</v>
      </c>
      <c r="E180" s="297" t="s">
        <v>90</v>
      </c>
      <c r="F180" s="298">
        <v>9.3000000000000007</v>
      </c>
      <c r="G180" s="40"/>
      <c r="H180" s="46"/>
    </row>
    <row r="181" s="2" customFormat="1" ht="16.8" customHeight="1">
      <c r="A181" s="40"/>
      <c r="B181" s="46"/>
      <c r="C181" s="299" t="s">
        <v>19</v>
      </c>
      <c r="D181" s="299" t="s">
        <v>279</v>
      </c>
      <c r="E181" s="19" t="s">
        <v>19</v>
      </c>
      <c r="F181" s="300">
        <v>4.7999999999999998</v>
      </c>
      <c r="G181" s="40"/>
      <c r="H181" s="46"/>
    </row>
    <row r="182" s="2" customFormat="1" ht="16.8" customHeight="1">
      <c r="A182" s="40"/>
      <c r="B182" s="46"/>
      <c r="C182" s="299" t="s">
        <v>19</v>
      </c>
      <c r="D182" s="299" t="s">
        <v>280</v>
      </c>
      <c r="E182" s="19" t="s">
        <v>19</v>
      </c>
      <c r="F182" s="300">
        <v>4.5</v>
      </c>
      <c r="G182" s="40"/>
      <c r="H182" s="46"/>
    </row>
    <row r="183" s="2" customFormat="1" ht="16.8" customHeight="1">
      <c r="A183" s="40"/>
      <c r="B183" s="46"/>
      <c r="C183" s="299" t="s">
        <v>124</v>
      </c>
      <c r="D183" s="299" t="s">
        <v>186</v>
      </c>
      <c r="E183" s="19" t="s">
        <v>19</v>
      </c>
      <c r="F183" s="300">
        <v>9.3000000000000007</v>
      </c>
      <c r="G183" s="40"/>
      <c r="H183" s="46"/>
    </row>
    <row r="184" s="2" customFormat="1" ht="16.8" customHeight="1">
      <c r="A184" s="40"/>
      <c r="B184" s="46"/>
      <c r="C184" s="301" t="s">
        <v>1045</v>
      </c>
      <c r="D184" s="40"/>
      <c r="E184" s="40"/>
      <c r="F184" s="40"/>
      <c r="G184" s="40"/>
      <c r="H184" s="46"/>
    </row>
    <row r="185" s="2" customFormat="1" ht="16.8" customHeight="1">
      <c r="A185" s="40"/>
      <c r="B185" s="46"/>
      <c r="C185" s="299" t="s">
        <v>275</v>
      </c>
      <c r="D185" s="299" t="s">
        <v>1072</v>
      </c>
      <c r="E185" s="19" t="s">
        <v>108</v>
      </c>
      <c r="F185" s="300">
        <v>9.3000000000000007</v>
      </c>
      <c r="G185" s="40"/>
      <c r="H185" s="46"/>
    </row>
    <row r="186" s="2" customFormat="1" ht="16.8" customHeight="1">
      <c r="A186" s="40"/>
      <c r="B186" s="46"/>
      <c r="C186" s="299" t="s">
        <v>290</v>
      </c>
      <c r="D186" s="299" t="s">
        <v>1053</v>
      </c>
      <c r="E186" s="19" t="s">
        <v>108</v>
      </c>
      <c r="F186" s="300">
        <v>1266.1279999999999</v>
      </c>
      <c r="G186" s="40"/>
      <c r="H186" s="46"/>
    </row>
    <row r="187" s="2" customFormat="1" ht="16.8" customHeight="1">
      <c r="A187" s="40"/>
      <c r="B187" s="46"/>
      <c r="C187" s="295" t="s">
        <v>126</v>
      </c>
      <c r="D187" s="296" t="s">
        <v>19</v>
      </c>
      <c r="E187" s="297" t="s">
        <v>108</v>
      </c>
      <c r="F187" s="298">
        <v>112.583</v>
      </c>
      <c r="G187" s="40"/>
      <c r="H187" s="46"/>
    </row>
    <row r="188" s="2" customFormat="1" ht="16.8" customHeight="1">
      <c r="A188" s="40"/>
      <c r="B188" s="46"/>
      <c r="C188" s="299" t="s">
        <v>19</v>
      </c>
      <c r="D188" s="299" t="s">
        <v>252</v>
      </c>
      <c r="E188" s="19" t="s">
        <v>19</v>
      </c>
      <c r="F188" s="300">
        <v>0</v>
      </c>
      <c r="G188" s="40"/>
      <c r="H188" s="46"/>
    </row>
    <row r="189" s="2" customFormat="1" ht="16.8" customHeight="1">
      <c r="A189" s="40"/>
      <c r="B189" s="46"/>
      <c r="C189" s="299" t="s">
        <v>19</v>
      </c>
      <c r="D189" s="299" t="s">
        <v>253</v>
      </c>
      <c r="E189" s="19" t="s">
        <v>19</v>
      </c>
      <c r="F189" s="300">
        <v>0.95799999999999996</v>
      </c>
      <c r="G189" s="40"/>
      <c r="H189" s="46"/>
    </row>
    <row r="190" s="2" customFormat="1" ht="16.8" customHeight="1">
      <c r="A190" s="40"/>
      <c r="B190" s="46"/>
      <c r="C190" s="299" t="s">
        <v>19</v>
      </c>
      <c r="D190" s="299" t="s">
        <v>254</v>
      </c>
      <c r="E190" s="19" t="s">
        <v>19</v>
      </c>
      <c r="F190" s="300">
        <v>0.95799999999999996</v>
      </c>
      <c r="G190" s="40"/>
      <c r="H190" s="46"/>
    </row>
    <row r="191" s="2" customFormat="1" ht="16.8" customHeight="1">
      <c r="A191" s="40"/>
      <c r="B191" s="46"/>
      <c r="C191" s="299" t="s">
        <v>19</v>
      </c>
      <c r="D191" s="299" t="s">
        <v>255</v>
      </c>
      <c r="E191" s="19" t="s">
        <v>19</v>
      </c>
      <c r="F191" s="300">
        <v>0.95799999999999996</v>
      </c>
      <c r="G191" s="40"/>
      <c r="H191" s="46"/>
    </row>
    <row r="192" s="2" customFormat="1" ht="16.8" customHeight="1">
      <c r="A192" s="40"/>
      <c r="B192" s="46"/>
      <c r="C192" s="299" t="s">
        <v>19</v>
      </c>
      <c r="D192" s="299" t="s">
        <v>256</v>
      </c>
      <c r="E192" s="19" t="s">
        <v>19</v>
      </c>
      <c r="F192" s="300">
        <v>0.95799999999999996</v>
      </c>
      <c r="G192" s="40"/>
      <c r="H192" s="46"/>
    </row>
    <row r="193" s="2" customFormat="1" ht="16.8" customHeight="1">
      <c r="A193" s="40"/>
      <c r="B193" s="46"/>
      <c r="C193" s="299" t="s">
        <v>19</v>
      </c>
      <c r="D193" s="299" t="s">
        <v>257</v>
      </c>
      <c r="E193" s="19" t="s">
        <v>19</v>
      </c>
      <c r="F193" s="300">
        <v>0.95799999999999996</v>
      </c>
      <c r="G193" s="40"/>
      <c r="H193" s="46"/>
    </row>
    <row r="194" s="2" customFormat="1" ht="16.8" customHeight="1">
      <c r="A194" s="40"/>
      <c r="B194" s="46"/>
      <c r="C194" s="299" t="s">
        <v>19</v>
      </c>
      <c r="D194" s="299" t="s">
        <v>258</v>
      </c>
      <c r="E194" s="19" t="s">
        <v>19</v>
      </c>
      <c r="F194" s="300">
        <v>0.95799999999999996</v>
      </c>
      <c r="G194" s="40"/>
      <c r="H194" s="46"/>
    </row>
    <row r="195" s="2" customFormat="1" ht="16.8" customHeight="1">
      <c r="A195" s="40"/>
      <c r="B195" s="46"/>
      <c r="C195" s="299" t="s">
        <v>19</v>
      </c>
      <c r="D195" s="299" t="s">
        <v>259</v>
      </c>
      <c r="E195" s="19" t="s">
        <v>19</v>
      </c>
      <c r="F195" s="300">
        <v>0.95799999999999996</v>
      </c>
      <c r="G195" s="40"/>
      <c r="H195" s="46"/>
    </row>
    <row r="196" s="2" customFormat="1" ht="16.8" customHeight="1">
      <c r="A196" s="40"/>
      <c r="B196" s="46"/>
      <c r="C196" s="299" t="s">
        <v>19</v>
      </c>
      <c r="D196" s="299" t="s">
        <v>260</v>
      </c>
      <c r="E196" s="19" t="s">
        <v>19</v>
      </c>
      <c r="F196" s="300">
        <v>0.91300000000000003</v>
      </c>
      <c r="G196" s="40"/>
      <c r="H196" s="46"/>
    </row>
    <row r="197" s="2" customFormat="1" ht="16.8" customHeight="1">
      <c r="A197" s="40"/>
      <c r="B197" s="46"/>
      <c r="C197" s="299" t="s">
        <v>19</v>
      </c>
      <c r="D197" s="299" t="s">
        <v>261</v>
      </c>
      <c r="E197" s="19" t="s">
        <v>19</v>
      </c>
      <c r="F197" s="300">
        <v>0.91300000000000003</v>
      </c>
      <c r="G197" s="40"/>
      <c r="H197" s="46"/>
    </row>
    <row r="198" s="2" customFormat="1" ht="16.8" customHeight="1">
      <c r="A198" s="40"/>
      <c r="B198" s="46"/>
      <c r="C198" s="299" t="s">
        <v>19</v>
      </c>
      <c r="D198" s="299" t="s">
        <v>262</v>
      </c>
      <c r="E198" s="19" t="s">
        <v>19</v>
      </c>
      <c r="F198" s="300">
        <v>0.91300000000000003</v>
      </c>
      <c r="G198" s="40"/>
      <c r="H198" s="46"/>
    </row>
    <row r="199" s="2" customFormat="1" ht="16.8" customHeight="1">
      <c r="A199" s="40"/>
      <c r="B199" s="46"/>
      <c r="C199" s="299" t="s">
        <v>19</v>
      </c>
      <c r="D199" s="299" t="s">
        <v>263</v>
      </c>
      <c r="E199" s="19" t="s">
        <v>19</v>
      </c>
      <c r="F199" s="300">
        <v>0.91300000000000003</v>
      </c>
      <c r="G199" s="40"/>
      <c r="H199" s="46"/>
    </row>
    <row r="200" s="2" customFormat="1" ht="16.8" customHeight="1">
      <c r="A200" s="40"/>
      <c r="B200" s="46"/>
      <c r="C200" s="299" t="s">
        <v>19</v>
      </c>
      <c r="D200" s="299" t="s">
        <v>264</v>
      </c>
      <c r="E200" s="19" t="s">
        <v>19</v>
      </c>
      <c r="F200" s="300">
        <v>0.91300000000000003</v>
      </c>
      <c r="G200" s="40"/>
      <c r="H200" s="46"/>
    </row>
    <row r="201" s="2" customFormat="1" ht="16.8" customHeight="1">
      <c r="A201" s="40"/>
      <c r="B201" s="46"/>
      <c r="C201" s="299" t="s">
        <v>19</v>
      </c>
      <c r="D201" s="299" t="s">
        <v>265</v>
      </c>
      <c r="E201" s="19" t="s">
        <v>19</v>
      </c>
      <c r="F201" s="300">
        <v>0.91300000000000003</v>
      </c>
      <c r="G201" s="40"/>
      <c r="H201" s="46"/>
    </row>
    <row r="202" s="2" customFormat="1" ht="16.8" customHeight="1">
      <c r="A202" s="40"/>
      <c r="B202" s="46"/>
      <c r="C202" s="299" t="s">
        <v>19</v>
      </c>
      <c r="D202" s="299" t="s">
        <v>266</v>
      </c>
      <c r="E202" s="19" t="s">
        <v>19</v>
      </c>
      <c r="F202" s="300">
        <v>0.624</v>
      </c>
      <c r="G202" s="40"/>
      <c r="H202" s="46"/>
    </row>
    <row r="203" s="2" customFormat="1" ht="16.8" customHeight="1">
      <c r="A203" s="40"/>
      <c r="B203" s="46"/>
      <c r="C203" s="299" t="s">
        <v>19</v>
      </c>
      <c r="D203" s="299" t="s">
        <v>267</v>
      </c>
      <c r="E203" s="19" t="s">
        <v>19</v>
      </c>
      <c r="F203" s="300">
        <v>0.624</v>
      </c>
      <c r="G203" s="40"/>
      <c r="H203" s="46"/>
    </row>
    <row r="204" s="2" customFormat="1" ht="16.8" customHeight="1">
      <c r="A204" s="40"/>
      <c r="B204" s="46"/>
      <c r="C204" s="299" t="s">
        <v>19</v>
      </c>
      <c r="D204" s="299" t="s">
        <v>268</v>
      </c>
      <c r="E204" s="19" t="s">
        <v>19</v>
      </c>
      <c r="F204" s="300">
        <v>0.624</v>
      </c>
      <c r="G204" s="40"/>
      <c r="H204" s="46"/>
    </row>
    <row r="205" s="2" customFormat="1" ht="16.8" customHeight="1">
      <c r="A205" s="40"/>
      <c r="B205" s="46"/>
      <c r="C205" s="299" t="s">
        <v>19</v>
      </c>
      <c r="D205" s="299" t="s">
        <v>269</v>
      </c>
      <c r="E205" s="19" t="s">
        <v>19</v>
      </c>
      <c r="F205" s="300">
        <v>0.83799999999999997</v>
      </c>
      <c r="G205" s="40"/>
      <c r="H205" s="46"/>
    </row>
    <row r="206" s="2" customFormat="1" ht="16.8" customHeight="1">
      <c r="A206" s="40"/>
      <c r="B206" s="46"/>
      <c r="C206" s="299" t="s">
        <v>19</v>
      </c>
      <c r="D206" s="299" t="s">
        <v>270</v>
      </c>
      <c r="E206" s="19" t="s">
        <v>19</v>
      </c>
      <c r="F206" s="300">
        <v>0.83799999999999997</v>
      </c>
      <c r="G206" s="40"/>
      <c r="H206" s="46"/>
    </row>
    <row r="207" s="2" customFormat="1" ht="16.8" customHeight="1">
      <c r="A207" s="40"/>
      <c r="B207" s="46"/>
      <c r="C207" s="299" t="s">
        <v>19</v>
      </c>
      <c r="D207" s="299" t="s">
        <v>271</v>
      </c>
      <c r="E207" s="19" t="s">
        <v>19</v>
      </c>
      <c r="F207" s="300">
        <v>0.83799999999999997</v>
      </c>
      <c r="G207" s="40"/>
      <c r="H207" s="46"/>
    </row>
    <row r="208" s="2" customFormat="1" ht="16.8" customHeight="1">
      <c r="A208" s="40"/>
      <c r="B208" s="46"/>
      <c r="C208" s="299" t="s">
        <v>19</v>
      </c>
      <c r="D208" s="299" t="s">
        <v>272</v>
      </c>
      <c r="E208" s="19" t="s">
        <v>19</v>
      </c>
      <c r="F208" s="300">
        <v>0.83799999999999997</v>
      </c>
      <c r="G208" s="40"/>
      <c r="H208" s="46"/>
    </row>
    <row r="209" s="2" customFormat="1" ht="16.8" customHeight="1">
      <c r="A209" s="40"/>
      <c r="B209" s="46"/>
      <c r="C209" s="299" t="s">
        <v>19</v>
      </c>
      <c r="D209" s="299" t="s">
        <v>273</v>
      </c>
      <c r="E209" s="19" t="s">
        <v>19</v>
      </c>
      <c r="F209" s="300">
        <v>95.174999999999997</v>
      </c>
      <c r="G209" s="40"/>
      <c r="H209" s="46"/>
    </row>
    <row r="210" s="2" customFormat="1" ht="16.8" customHeight="1">
      <c r="A210" s="40"/>
      <c r="B210" s="46"/>
      <c r="C210" s="299" t="s">
        <v>126</v>
      </c>
      <c r="D210" s="299" t="s">
        <v>186</v>
      </c>
      <c r="E210" s="19" t="s">
        <v>19</v>
      </c>
      <c r="F210" s="300">
        <v>112.583</v>
      </c>
      <c r="G210" s="40"/>
      <c r="H210" s="46"/>
    </row>
    <row r="211" s="2" customFormat="1" ht="16.8" customHeight="1">
      <c r="A211" s="40"/>
      <c r="B211" s="46"/>
      <c r="C211" s="301" t="s">
        <v>1045</v>
      </c>
      <c r="D211" s="40"/>
      <c r="E211" s="40"/>
      <c r="F211" s="40"/>
      <c r="G211" s="40"/>
      <c r="H211" s="46"/>
    </row>
    <row r="212" s="2" customFormat="1" ht="16.8" customHeight="1">
      <c r="A212" s="40"/>
      <c r="B212" s="46"/>
      <c r="C212" s="299" t="s">
        <v>248</v>
      </c>
      <c r="D212" s="299" t="s">
        <v>1073</v>
      </c>
      <c r="E212" s="19" t="s">
        <v>108</v>
      </c>
      <c r="F212" s="300">
        <v>112.583</v>
      </c>
      <c r="G212" s="40"/>
      <c r="H212" s="46"/>
    </row>
    <row r="213" s="2" customFormat="1" ht="16.8" customHeight="1">
      <c r="A213" s="40"/>
      <c r="B213" s="46"/>
      <c r="C213" s="299" t="s">
        <v>290</v>
      </c>
      <c r="D213" s="299" t="s">
        <v>1053</v>
      </c>
      <c r="E213" s="19" t="s">
        <v>108</v>
      </c>
      <c r="F213" s="300">
        <v>1266.1279999999999</v>
      </c>
      <c r="G213" s="40"/>
      <c r="H213" s="46"/>
    </row>
    <row r="214" s="2" customFormat="1" ht="16.8" customHeight="1">
      <c r="A214" s="40"/>
      <c r="B214" s="46"/>
      <c r="C214" s="295" t="s">
        <v>128</v>
      </c>
      <c r="D214" s="296" t="s">
        <v>19</v>
      </c>
      <c r="E214" s="297" t="s">
        <v>108</v>
      </c>
      <c r="F214" s="298">
        <v>3.9199999999999999</v>
      </c>
      <c r="G214" s="40"/>
      <c r="H214" s="46"/>
    </row>
    <row r="215" s="2" customFormat="1" ht="16.8" customHeight="1">
      <c r="A215" s="40"/>
      <c r="B215" s="46"/>
      <c r="C215" s="299" t="s">
        <v>19</v>
      </c>
      <c r="D215" s="299" t="s">
        <v>224</v>
      </c>
      <c r="E215" s="19" t="s">
        <v>19</v>
      </c>
      <c r="F215" s="300">
        <v>3.9199999999999999</v>
      </c>
      <c r="G215" s="40"/>
      <c r="H215" s="46"/>
    </row>
    <row r="216" s="2" customFormat="1" ht="16.8" customHeight="1">
      <c r="A216" s="40"/>
      <c r="B216" s="46"/>
      <c r="C216" s="299" t="s">
        <v>128</v>
      </c>
      <c r="D216" s="299" t="s">
        <v>186</v>
      </c>
      <c r="E216" s="19" t="s">
        <v>19</v>
      </c>
      <c r="F216" s="300">
        <v>3.9199999999999999</v>
      </c>
      <c r="G216" s="40"/>
      <c r="H216" s="46"/>
    </row>
    <row r="217" s="2" customFormat="1" ht="16.8" customHeight="1">
      <c r="A217" s="40"/>
      <c r="B217" s="46"/>
      <c r="C217" s="301" t="s">
        <v>1045</v>
      </c>
      <c r="D217" s="40"/>
      <c r="E217" s="40"/>
      <c r="F217" s="40"/>
      <c r="G217" s="40"/>
      <c r="H217" s="46"/>
    </row>
    <row r="218" s="2" customFormat="1" ht="16.8" customHeight="1">
      <c r="A218" s="40"/>
      <c r="B218" s="46"/>
      <c r="C218" s="299" t="s">
        <v>243</v>
      </c>
      <c r="D218" s="299" t="s">
        <v>1074</v>
      </c>
      <c r="E218" s="19" t="s">
        <v>108</v>
      </c>
      <c r="F218" s="300">
        <v>3.9199999999999999</v>
      </c>
      <c r="G218" s="40"/>
      <c r="H218" s="46"/>
    </row>
    <row r="219" s="2" customFormat="1" ht="16.8" customHeight="1">
      <c r="A219" s="40"/>
      <c r="B219" s="46"/>
      <c r="C219" s="299" t="s">
        <v>290</v>
      </c>
      <c r="D219" s="299" t="s">
        <v>1053</v>
      </c>
      <c r="E219" s="19" t="s">
        <v>108</v>
      </c>
      <c r="F219" s="300">
        <v>1266.1279999999999</v>
      </c>
      <c r="G219" s="40"/>
      <c r="H219" s="46"/>
    </row>
    <row r="220" s="2" customFormat="1" ht="16.8" customHeight="1">
      <c r="A220" s="40"/>
      <c r="B220" s="46"/>
      <c r="C220" s="295" t="s">
        <v>136</v>
      </c>
      <c r="D220" s="296" t="s">
        <v>19</v>
      </c>
      <c r="E220" s="297" t="s">
        <v>90</v>
      </c>
      <c r="F220" s="298">
        <v>212</v>
      </c>
      <c r="G220" s="40"/>
      <c r="H220" s="46"/>
    </row>
    <row r="221" s="2" customFormat="1" ht="16.8" customHeight="1">
      <c r="A221" s="40"/>
      <c r="B221" s="46"/>
      <c r="C221" s="299" t="s">
        <v>19</v>
      </c>
      <c r="D221" s="299" t="s">
        <v>644</v>
      </c>
      <c r="E221" s="19" t="s">
        <v>19</v>
      </c>
      <c r="F221" s="300">
        <v>40</v>
      </c>
      <c r="G221" s="40"/>
      <c r="H221" s="46"/>
    </row>
    <row r="222" s="2" customFormat="1" ht="16.8" customHeight="1">
      <c r="A222" s="40"/>
      <c r="B222" s="46"/>
      <c r="C222" s="299" t="s">
        <v>19</v>
      </c>
      <c r="D222" s="299" t="s">
        <v>645</v>
      </c>
      <c r="E222" s="19" t="s">
        <v>19</v>
      </c>
      <c r="F222" s="300">
        <v>28</v>
      </c>
      <c r="G222" s="40"/>
      <c r="H222" s="46"/>
    </row>
    <row r="223" s="2" customFormat="1" ht="16.8" customHeight="1">
      <c r="A223" s="40"/>
      <c r="B223" s="46"/>
      <c r="C223" s="299" t="s">
        <v>19</v>
      </c>
      <c r="D223" s="299" t="s">
        <v>646</v>
      </c>
      <c r="E223" s="19" t="s">
        <v>19</v>
      </c>
      <c r="F223" s="300">
        <v>48</v>
      </c>
      <c r="G223" s="40"/>
      <c r="H223" s="46"/>
    </row>
    <row r="224" s="2" customFormat="1" ht="16.8" customHeight="1">
      <c r="A224" s="40"/>
      <c r="B224" s="46"/>
      <c r="C224" s="299" t="s">
        <v>19</v>
      </c>
      <c r="D224" s="299" t="s">
        <v>647</v>
      </c>
      <c r="E224" s="19" t="s">
        <v>19</v>
      </c>
      <c r="F224" s="300">
        <v>32</v>
      </c>
      <c r="G224" s="40"/>
      <c r="H224" s="46"/>
    </row>
    <row r="225" s="2" customFormat="1" ht="16.8" customHeight="1">
      <c r="A225" s="40"/>
      <c r="B225" s="46"/>
      <c r="C225" s="299" t="s">
        <v>19</v>
      </c>
      <c r="D225" s="299" t="s">
        <v>648</v>
      </c>
      <c r="E225" s="19" t="s">
        <v>19</v>
      </c>
      <c r="F225" s="300">
        <v>28</v>
      </c>
      <c r="G225" s="40"/>
      <c r="H225" s="46"/>
    </row>
    <row r="226" s="2" customFormat="1" ht="16.8" customHeight="1">
      <c r="A226" s="40"/>
      <c r="B226" s="46"/>
      <c r="C226" s="299" t="s">
        <v>19</v>
      </c>
      <c r="D226" s="299" t="s">
        <v>649</v>
      </c>
      <c r="E226" s="19" t="s">
        <v>19</v>
      </c>
      <c r="F226" s="300">
        <v>36</v>
      </c>
      <c r="G226" s="40"/>
      <c r="H226" s="46"/>
    </row>
    <row r="227" s="2" customFormat="1" ht="16.8" customHeight="1">
      <c r="A227" s="40"/>
      <c r="B227" s="46"/>
      <c r="C227" s="299" t="s">
        <v>136</v>
      </c>
      <c r="D227" s="299" t="s">
        <v>234</v>
      </c>
      <c r="E227" s="19" t="s">
        <v>19</v>
      </c>
      <c r="F227" s="300">
        <v>212</v>
      </c>
      <c r="G227" s="40"/>
      <c r="H227" s="46"/>
    </row>
    <row r="228" s="2" customFormat="1" ht="16.8" customHeight="1">
      <c r="A228" s="40"/>
      <c r="B228" s="46"/>
      <c r="C228" s="301" t="s">
        <v>1045</v>
      </c>
      <c r="D228" s="40"/>
      <c r="E228" s="40"/>
      <c r="F228" s="40"/>
      <c r="G228" s="40"/>
      <c r="H228" s="46"/>
    </row>
    <row r="229" s="2" customFormat="1" ht="16.8" customHeight="1">
      <c r="A229" s="40"/>
      <c r="B229" s="46"/>
      <c r="C229" s="299" t="s">
        <v>638</v>
      </c>
      <c r="D229" s="299" t="s">
        <v>1054</v>
      </c>
      <c r="E229" s="19" t="s">
        <v>90</v>
      </c>
      <c r="F229" s="300">
        <v>4012.5</v>
      </c>
      <c r="G229" s="40"/>
      <c r="H229" s="46"/>
    </row>
    <row r="230" s="2" customFormat="1" ht="16.8" customHeight="1">
      <c r="A230" s="40"/>
      <c r="B230" s="46"/>
      <c r="C230" s="299" t="s">
        <v>345</v>
      </c>
      <c r="D230" s="299" t="s">
        <v>1067</v>
      </c>
      <c r="E230" s="19" t="s">
        <v>90</v>
      </c>
      <c r="F230" s="300">
        <v>5967.5600000000004</v>
      </c>
      <c r="G230" s="40"/>
      <c r="H230" s="46"/>
    </row>
    <row r="231" s="2" customFormat="1" ht="16.8" customHeight="1">
      <c r="A231" s="40"/>
      <c r="B231" s="46"/>
      <c r="C231" s="299" t="s">
        <v>614</v>
      </c>
      <c r="D231" s="299" t="s">
        <v>1075</v>
      </c>
      <c r="E231" s="19" t="s">
        <v>90</v>
      </c>
      <c r="F231" s="300">
        <v>4422</v>
      </c>
      <c r="G231" s="40"/>
      <c r="H231" s="46"/>
    </row>
    <row r="232" s="2" customFormat="1" ht="16.8" customHeight="1">
      <c r="A232" s="40"/>
      <c r="B232" s="46"/>
      <c r="C232" s="299" t="s">
        <v>627</v>
      </c>
      <c r="D232" s="299" t="s">
        <v>1068</v>
      </c>
      <c r="E232" s="19" t="s">
        <v>90</v>
      </c>
      <c r="F232" s="300">
        <v>8010.9200000000001</v>
      </c>
      <c r="G232" s="40"/>
      <c r="H232" s="46"/>
    </row>
    <row r="233" s="2" customFormat="1" ht="16.8" customHeight="1">
      <c r="A233" s="40"/>
      <c r="B233" s="46"/>
      <c r="C233" s="295" t="s">
        <v>132</v>
      </c>
      <c r="D233" s="296" t="s">
        <v>19</v>
      </c>
      <c r="E233" s="297" t="s">
        <v>90</v>
      </c>
      <c r="F233" s="298">
        <v>156</v>
      </c>
      <c r="G233" s="40"/>
      <c r="H233" s="46"/>
    </row>
    <row r="234" s="2" customFormat="1" ht="16.8" customHeight="1">
      <c r="A234" s="40"/>
      <c r="B234" s="46"/>
      <c r="C234" s="299" t="s">
        <v>19</v>
      </c>
      <c r="D234" s="299" t="s">
        <v>650</v>
      </c>
      <c r="E234" s="19" t="s">
        <v>19</v>
      </c>
      <c r="F234" s="300">
        <v>0</v>
      </c>
      <c r="G234" s="40"/>
      <c r="H234" s="46"/>
    </row>
    <row r="235" s="2" customFormat="1" ht="16.8" customHeight="1">
      <c r="A235" s="40"/>
      <c r="B235" s="46"/>
      <c r="C235" s="299" t="s">
        <v>19</v>
      </c>
      <c r="D235" s="299" t="s">
        <v>651</v>
      </c>
      <c r="E235" s="19" t="s">
        <v>19</v>
      </c>
      <c r="F235" s="300">
        <v>52</v>
      </c>
      <c r="G235" s="40"/>
      <c r="H235" s="46"/>
    </row>
    <row r="236" s="2" customFormat="1" ht="16.8" customHeight="1">
      <c r="A236" s="40"/>
      <c r="B236" s="46"/>
      <c r="C236" s="299" t="s">
        <v>19</v>
      </c>
      <c r="D236" s="299" t="s">
        <v>652</v>
      </c>
      <c r="E236" s="19" t="s">
        <v>19</v>
      </c>
      <c r="F236" s="300">
        <v>52</v>
      </c>
      <c r="G236" s="40"/>
      <c r="H236" s="46"/>
    </row>
    <row r="237" s="2" customFormat="1" ht="16.8" customHeight="1">
      <c r="A237" s="40"/>
      <c r="B237" s="46"/>
      <c r="C237" s="299" t="s">
        <v>19</v>
      </c>
      <c r="D237" s="299" t="s">
        <v>653</v>
      </c>
      <c r="E237" s="19" t="s">
        <v>19</v>
      </c>
      <c r="F237" s="300">
        <v>52</v>
      </c>
      <c r="G237" s="40"/>
      <c r="H237" s="46"/>
    </row>
    <row r="238" s="2" customFormat="1" ht="16.8" customHeight="1">
      <c r="A238" s="40"/>
      <c r="B238" s="46"/>
      <c r="C238" s="299" t="s">
        <v>132</v>
      </c>
      <c r="D238" s="299" t="s">
        <v>234</v>
      </c>
      <c r="E238" s="19" t="s">
        <v>19</v>
      </c>
      <c r="F238" s="300">
        <v>156</v>
      </c>
      <c r="G238" s="40"/>
      <c r="H238" s="46"/>
    </row>
    <row r="239" s="2" customFormat="1" ht="16.8" customHeight="1">
      <c r="A239" s="40"/>
      <c r="B239" s="46"/>
      <c r="C239" s="301" t="s">
        <v>1045</v>
      </c>
      <c r="D239" s="40"/>
      <c r="E239" s="40"/>
      <c r="F239" s="40"/>
      <c r="G239" s="40"/>
      <c r="H239" s="46"/>
    </row>
    <row r="240" s="2" customFormat="1" ht="16.8" customHeight="1">
      <c r="A240" s="40"/>
      <c r="B240" s="46"/>
      <c r="C240" s="299" t="s">
        <v>638</v>
      </c>
      <c r="D240" s="299" t="s">
        <v>1054</v>
      </c>
      <c r="E240" s="19" t="s">
        <v>90</v>
      </c>
      <c r="F240" s="300">
        <v>4012.5</v>
      </c>
      <c r="G240" s="40"/>
      <c r="H240" s="46"/>
    </row>
    <row r="241" s="2" customFormat="1" ht="16.8" customHeight="1">
      <c r="A241" s="40"/>
      <c r="B241" s="46"/>
      <c r="C241" s="299" t="s">
        <v>345</v>
      </c>
      <c r="D241" s="299" t="s">
        <v>1067</v>
      </c>
      <c r="E241" s="19" t="s">
        <v>90</v>
      </c>
      <c r="F241" s="300">
        <v>5967.5600000000004</v>
      </c>
      <c r="G241" s="40"/>
      <c r="H241" s="46"/>
    </row>
    <row r="242" s="2" customFormat="1" ht="16.8" customHeight="1">
      <c r="A242" s="40"/>
      <c r="B242" s="46"/>
      <c r="C242" s="299" t="s">
        <v>614</v>
      </c>
      <c r="D242" s="299" t="s">
        <v>1075</v>
      </c>
      <c r="E242" s="19" t="s">
        <v>90</v>
      </c>
      <c r="F242" s="300">
        <v>4422</v>
      </c>
      <c r="G242" s="40"/>
      <c r="H242" s="46"/>
    </row>
    <row r="243" s="2" customFormat="1" ht="16.8" customHeight="1">
      <c r="A243" s="40"/>
      <c r="B243" s="46"/>
      <c r="C243" s="299" t="s">
        <v>627</v>
      </c>
      <c r="D243" s="299" t="s">
        <v>1068</v>
      </c>
      <c r="E243" s="19" t="s">
        <v>90</v>
      </c>
      <c r="F243" s="300">
        <v>8010.9200000000001</v>
      </c>
      <c r="G243" s="40"/>
      <c r="H243" s="46"/>
    </row>
    <row r="244" s="2" customFormat="1" ht="16.8" customHeight="1">
      <c r="A244" s="40"/>
      <c r="B244" s="46"/>
      <c r="C244" s="295" t="s">
        <v>130</v>
      </c>
      <c r="D244" s="296" t="s">
        <v>19</v>
      </c>
      <c r="E244" s="297" t="s">
        <v>108</v>
      </c>
      <c r="F244" s="298">
        <v>19.5</v>
      </c>
      <c r="G244" s="40"/>
      <c r="H244" s="46"/>
    </row>
    <row r="245" s="2" customFormat="1" ht="16.8" customHeight="1">
      <c r="A245" s="40"/>
      <c r="B245" s="46"/>
      <c r="C245" s="299" t="s">
        <v>19</v>
      </c>
      <c r="D245" s="299" t="s">
        <v>335</v>
      </c>
      <c r="E245" s="19" t="s">
        <v>19</v>
      </c>
      <c r="F245" s="300">
        <v>4</v>
      </c>
      <c r="G245" s="40"/>
      <c r="H245" s="46"/>
    </row>
    <row r="246" s="2" customFormat="1" ht="16.8" customHeight="1">
      <c r="A246" s="40"/>
      <c r="B246" s="46"/>
      <c r="C246" s="299" t="s">
        <v>19</v>
      </c>
      <c r="D246" s="299" t="s">
        <v>336</v>
      </c>
      <c r="E246" s="19" t="s">
        <v>19</v>
      </c>
      <c r="F246" s="300">
        <v>12</v>
      </c>
      <c r="G246" s="40"/>
      <c r="H246" s="46"/>
    </row>
    <row r="247" s="2" customFormat="1" ht="16.8" customHeight="1">
      <c r="A247" s="40"/>
      <c r="B247" s="46"/>
      <c r="C247" s="299" t="s">
        <v>19</v>
      </c>
      <c r="D247" s="299" t="s">
        <v>337</v>
      </c>
      <c r="E247" s="19" t="s">
        <v>19</v>
      </c>
      <c r="F247" s="300">
        <v>2</v>
      </c>
      <c r="G247" s="40"/>
      <c r="H247" s="46"/>
    </row>
    <row r="248" s="2" customFormat="1" ht="16.8" customHeight="1">
      <c r="A248" s="40"/>
      <c r="B248" s="46"/>
      <c r="C248" s="299" t="s">
        <v>19</v>
      </c>
      <c r="D248" s="299" t="s">
        <v>338</v>
      </c>
      <c r="E248" s="19" t="s">
        <v>19</v>
      </c>
      <c r="F248" s="300">
        <v>1.5</v>
      </c>
      <c r="G248" s="40"/>
      <c r="H248" s="46"/>
    </row>
    <row r="249" s="2" customFormat="1" ht="16.8" customHeight="1">
      <c r="A249" s="40"/>
      <c r="B249" s="46"/>
      <c r="C249" s="299" t="s">
        <v>130</v>
      </c>
      <c r="D249" s="299" t="s">
        <v>186</v>
      </c>
      <c r="E249" s="19" t="s">
        <v>19</v>
      </c>
      <c r="F249" s="300">
        <v>19.5</v>
      </c>
      <c r="G249" s="40"/>
      <c r="H249" s="46"/>
    </row>
    <row r="250" s="2" customFormat="1" ht="16.8" customHeight="1">
      <c r="A250" s="40"/>
      <c r="B250" s="46"/>
      <c r="C250" s="301" t="s">
        <v>1045</v>
      </c>
      <c r="D250" s="40"/>
      <c r="E250" s="40"/>
      <c r="F250" s="40"/>
      <c r="G250" s="40"/>
      <c r="H250" s="46"/>
    </row>
    <row r="251" s="2" customFormat="1" ht="16.8" customHeight="1">
      <c r="A251" s="40"/>
      <c r="B251" s="46"/>
      <c r="C251" s="299" t="s">
        <v>331</v>
      </c>
      <c r="D251" s="299" t="s">
        <v>1076</v>
      </c>
      <c r="E251" s="19" t="s">
        <v>108</v>
      </c>
      <c r="F251" s="300">
        <v>19.5</v>
      </c>
      <c r="G251" s="40"/>
      <c r="H251" s="46"/>
    </row>
    <row r="252" s="2" customFormat="1" ht="16.8" customHeight="1">
      <c r="A252" s="40"/>
      <c r="B252" s="46"/>
      <c r="C252" s="299" t="s">
        <v>282</v>
      </c>
      <c r="D252" s="299" t="s">
        <v>1056</v>
      </c>
      <c r="E252" s="19" t="s">
        <v>108</v>
      </c>
      <c r="F252" s="300">
        <v>733.13599999999997</v>
      </c>
      <c r="G252" s="40"/>
      <c r="H252" s="46"/>
    </row>
    <row r="253" s="2" customFormat="1" ht="16.8" customHeight="1">
      <c r="A253" s="40"/>
      <c r="B253" s="46"/>
      <c r="C253" s="299" t="s">
        <v>290</v>
      </c>
      <c r="D253" s="299" t="s">
        <v>1053</v>
      </c>
      <c r="E253" s="19" t="s">
        <v>108</v>
      </c>
      <c r="F253" s="300">
        <v>1266.1279999999999</v>
      </c>
      <c r="G253" s="40"/>
      <c r="H253" s="46"/>
    </row>
    <row r="254" s="2" customFormat="1" ht="16.8" customHeight="1">
      <c r="A254" s="40"/>
      <c r="B254" s="46"/>
      <c r="C254" s="299" t="s">
        <v>305</v>
      </c>
      <c r="D254" s="299" t="s">
        <v>1057</v>
      </c>
      <c r="E254" s="19" t="s">
        <v>108</v>
      </c>
      <c r="F254" s="300">
        <v>366.56799999999998</v>
      </c>
      <c r="G254" s="40"/>
      <c r="H254" s="46"/>
    </row>
    <row r="255" s="2" customFormat="1" ht="16.8" customHeight="1">
      <c r="A255" s="40"/>
      <c r="B255" s="46"/>
      <c r="C255" s="299" t="s">
        <v>326</v>
      </c>
      <c r="D255" s="299" t="s">
        <v>1058</v>
      </c>
      <c r="E255" s="19" t="s">
        <v>108</v>
      </c>
      <c r="F255" s="300">
        <v>366.56799999999998</v>
      </c>
      <c r="G255" s="40"/>
      <c r="H255" s="46"/>
    </row>
    <row r="256" s="2" customFormat="1" ht="26.4" customHeight="1">
      <c r="A256" s="40"/>
      <c r="B256" s="46"/>
      <c r="C256" s="294" t="s">
        <v>1077</v>
      </c>
      <c r="D256" s="294" t="s">
        <v>84</v>
      </c>
      <c r="E256" s="40"/>
      <c r="F256" s="40"/>
      <c r="G256" s="40"/>
      <c r="H256" s="46"/>
    </row>
    <row r="257" s="2" customFormat="1" ht="16.8" customHeight="1">
      <c r="A257" s="40"/>
      <c r="B257" s="46"/>
      <c r="C257" s="295" t="s">
        <v>897</v>
      </c>
      <c r="D257" s="296" t="s">
        <v>19</v>
      </c>
      <c r="E257" s="297" t="s">
        <v>898</v>
      </c>
      <c r="F257" s="298">
        <v>2</v>
      </c>
      <c r="G257" s="40"/>
      <c r="H257" s="46"/>
    </row>
    <row r="258" s="2" customFormat="1" ht="16.8" customHeight="1">
      <c r="A258" s="40"/>
      <c r="B258" s="46"/>
      <c r="C258" s="299" t="s">
        <v>897</v>
      </c>
      <c r="D258" s="299" t="s">
        <v>82</v>
      </c>
      <c r="E258" s="19" t="s">
        <v>19</v>
      </c>
      <c r="F258" s="300">
        <v>2</v>
      </c>
      <c r="G258" s="40"/>
      <c r="H258" s="46"/>
    </row>
    <row r="259" s="2" customFormat="1" ht="16.8" customHeight="1">
      <c r="A259" s="40"/>
      <c r="B259" s="46"/>
      <c r="C259" s="301" t="s">
        <v>1045</v>
      </c>
      <c r="D259" s="40"/>
      <c r="E259" s="40"/>
      <c r="F259" s="40"/>
      <c r="G259" s="40"/>
      <c r="H259" s="46"/>
    </row>
    <row r="260" s="2" customFormat="1" ht="16.8" customHeight="1">
      <c r="A260" s="40"/>
      <c r="B260" s="46"/>
      <c r="C260" s="299" t="s">
        <v>925</v>
      </c>
      <c r="D260" s="299" t="s">
        <v>926</v>
      </c>
      <c r="E260" s="19" t="s">
        <v>762</v>
      </c>
      <c r="F260" s="300">
        <v>2</v>
      </c>
      <c r="G260" s="40"/>
      <c r="H260" s="46"/>
    </row>
    <row r="261" s="2" customFormat="1" ht="16.8" customHeight="1">
      <c r="A261" s="40"/>
      <c r="B261" s="46"/>
      <c r="C261" s="299" t="s">
        <v>941</v>
      </c>
      <c r="D261" s="299" t="s">
        <v>942</v>
      </c>
      <c r="E261" s="19" t="s">
        <v>762</v>
      </c>
      <c r="F261" s="300">
        <v>2</v>
      </c>
      <c r="G261" s="40"/>
      <c r="H261" s="46"/>
    </row>
    <row r="262" s="2" customFormat="1" ht="16.8" customHeight="1">
      <c r="A262" s="40"/>
      <c r="B262" s="46"/>
      <c r="C262" s="299" t="s">
        <v>957</v>
      </c>
      <c r="D262" s="299" t="s">
        <v>958</v>
      </c>
      <c r="E262" s="19" t="s">
        <v>762</v>
      </c>
      <c r="F262" s="300">
        <v>2</v>
      </c>
      <c r="G262" s="40"/>
      <c r="H262" s="46"/>
    </row>
    <row r="263" s="2" customFormat="1" ht="16.8" customHeight="1">
      <c r="A263" s="40"/>
      <c r="B263" s="46"/>
      <c r="C263" s="295" t="s">
        <v>899</v>
      </c>
      <c r="D263" s="296" t="s">
        <v>19</v>
      </c>
      <c r="E263" s="297" t="s">
        <v>898</v>
      </c>
      <c r="F263" s="298">
        <v>86</v>
      </c>
      <c r="G263" s="40"/>
      <c r="H263" s="46"/>
    </row>
    <row r="264" s="2" customFormat="1" ht="16.8" customHeight="1">
      <c r="A264" s="40"/>
      <c r="B264" s="46"/>
      <c r="C264" s="299" t="s">
        <v>899</v>
      </c>
      <c r="D264" s="299" t="s">
        <v>892</v>
      </c>
      <c r="E264" s="19" t="s">
        <v>19</v>
      </c>
      <c r="F264" s="300">
        <v>86</v>
      </c>
      <c r="G264" s="40"/>
      <c r="H264" s="46"/>
    </row>
    <row r="265" s="2" customFormat="1" ht="16.8" customHeight="1">
      <c r="A265" s="40"/>
      <c r="B265" s="46"/>
      <c r="C265" s="301" t="s">
        <v>1045</v>
      </c>
      <c r="D265" s="40"/>
      <c r="E265" s="40"/>
      <c r="F265" s="40"/>
      <c r="G265" s="40"/>
      <c r="H265" s="46"/>
    </row>
    <row r="266" s="2" customFormat="1" ht="16.8" customHeight="1">
      <c r="A266" s="40"/>
      <c r="B266" s="46"/>
      <c r="C266" s="299" t="s">
        <v>913</v>
      </c>
      <c r="D266" s="299" t="s">
        <v>914</v>
      </c>
      <c r="E266" s="19" t="s">
        <v>762</v>
      </c>
      <c r="F266" s="300">
        <v>86</v>
      </c>
      <c r="G266" s="40"/>
      <c r="H266" s="46"/>
    </row>
    <row r="267" s="2" customFormat="1" ht="16.8" customHeight="1">
      <c r="A267" s="40"/>
      <c r="B267" s="46"/>
      <c r="C267" s="299" t="s">
        <v>929</v>
      </c>
      <c r="D267" s="299" t="s">
        <v>930</v>
      </c>
      <c r="E267" s="19" t="s">
        <v>762</v>
      </c>
      <c r="F267" s="300">
        <v>86</v>
      </c>
      <c r="G267" s="40"/>
      <c r="H267" s="46"/>
    </row>
    <row r="268" s="2" customFormat="1" ht="16.8" customHeight="1">
      <c r="A268" s="40"/>
      <c r="B268" s="46"/>
      <c r="C268" s="299" t="s">
        <v>945</v>
      </c>
      <c r="D268" s="299" t="s">
        <v>946</v>
      </c>
      <c r="E268" s="19" t="s">
        <v>762</v>
      </c>
      <c r="F268" s="300">
        <v>86</v>
      </c>
      <c r="G268" s="40"/>
      <c r="H268" s="46"/>
    </row>
    <row r="269" s="2" customFormat="1" ht="16.8" customHeight="1">
      <c r="A269" s="40"/>
      <c r="B269" s="46"/>
      <c r="C269" s="295" t="s">
        <v>900</v>
      </c>
      <c r="D269" s="296" t="s">
        <v>19</v>
      </c>
      <c r="E269" s="297" t="s">
        <v>898</v>
      </c>
      <c r="F269" s="298">
        <v>5</v>
      </c>
      <c r="G269" s="40"/>
      <c r="H269" s="46"/>
    </row>
    <row r="270" s="2" customFormat="1" ht="16.8" customHeight="1">
      <c r="A270" s="40"/>
      <c r="B270" s="46"/>
      <c r="C270" s="299" t="s">
        <v>900</v>
      </c>
      <c r="D270" s="299" t="s">
        <v>206</v>
      </c>
      <c r="E270" s="19" t="s">
        <v>19</v>
      </c>
      <c r="F270" s="300">
        <v>5</v>
      </c>
      <c r="G270" s="40"/>
      <c r="H270" s="46"/>
    </row>
    <row r="271" s="2" customFormat="1" ht="16.8" customHeight="1">
      <c r="A271" s="40"/>
      <c r="B271" s="46"/>
      <c r="C271" s="301" t="s">
        <v>1045</v>
      </c>
      <c r="D271" s="40"/>
      <c r="E271" s="40"/>
      <c r="F271" s="40"/>
      <c r="G271" s="40"/>
      <c r="H271" s="46"/>
    </row>
    <row r="272" s="2" customFormat="1" ht="16.8" customHeight="1">
      <c r="A272" s="40"/>
      <c r="B272" s="46"/>
      <c r="C272" s="299" t="s">
        <v>917</v>
      </c>
      <c r="D272" s="299" t="s">
        <v>918</v>
      </c>
      <c r="E272" s="19" t="s">
        <v>762</v>
      </c>
      <c r="F272" s="300">
        <v>5</v>
      </c>
      <c r="G272" s="40"/>
      <c r="H272" s="46"/>
    </row>
    <row r="273" s="2" customFormat="1" ht="16.8" customHeight="1">
      <c r="A273" s="40"/>
      <c r="B273" s="46"/>
      <c r="C273" s="299" t="s">
        <v>933</v>
      </c>
      <c r="D273" s="299" t="s">
        <v>934</v>
      </c>
      <c r="E273" s="19" t="s">
        <v>762</v>
      </c>
      <c r="F273" s="300">
        <v>5</v>
      </c>
      <c r="G273" s="40"/>
      <c r="H273" s="46"/>
    </row>
    <row r="274" s="2" customFormat="1" ht="16.8" customHeight="1">
      <c r="A274" s="40"/>
      <c r="B274" s="46"/>
      <c r="C274" s="299" t="s">
        <v>949</v>
      </c>
      <c r="D274" s="299" t="s">
        <v>950</v>
      </c>
      <c r="E274" s="19" t="s">
        <v>762</v>
      </c>
      <c r="F274" s="300">
        <v>5</v>
      </c>
      <c r="G274" s="40"/>
      <c r="H274" s="46"/>
    </row>
    <row r="275" s="2" customFormat="1" ht="16.8" customHeight="1">
      <c r="A275" s="40"/>
      <c r="B275" s="46"/>
      <c r="C275" s="295" t="s">
        <v>901</v>
      </c>
      <c r="D275" s="296" t="s">
        <v>19</v>
      </c>
      <c r="E275" s="297" t="s">
        <v>898</v>
      </c>
      <c r="F275" s="298">
        <v>3</v>
      </c>
      <c r="G275" s="40"/>
      <c r="H275" s="46"/>
    </row>
    <row r="276" s="2" customFormat="1" ht="16.8" customHeight="1">
      <c r="A276" s="40"/>
      <c r="B276" s="46"/>
      <c r="C276" s="299" t="s">
        <v>901</v>
      </c>
      <c r="D276" s="299" t="s">
        <v>187</v>
      </c>
      <c r="E276" s="19" t="s">
        <v>19</v>
      </c>
      <c r="F276" s="300">
        <v>3</v>
      </c>
      <c r="G276" s="40"/>
      <c r="H276" s="46"/>
    </row>
    <row r="277" s="2" customFormat="1" ht="16.8" customHeight="1">
      <c r="A277" s="40"/>
      <c r="B277" s="46"/>
      <c r="C277" s="301" t="s">
        <v>1045</v>
      </c>
      <c r="D277" s="40"/>
      <c r="E277" s="40"/>
      <c r="F277" s="40"/>
      <c r="G277" s="40"/>
      <c r="H277" s="46"/>
    </row>
    <row r="278" s="2" customFormat="1" ht="16.8" customHeight="1">
      <c r="A278" s="40"/>
      <c r="B278" s="46"/>
      <c r="C278" s="299" t="s">
        <v>921</v>
      </c>
      <c r="D278" s="299" t="s">
        <v>922</v>
      </c>
      <c r="E278" s="19" t="s">
        <v>762</v>
      </c>
      <c r="F278" s="300">
        <v>3</v>
      </c>
      <c r="G278" s="40"/>
      <c r="H278" s="46"/>
    </row>
    <row r="279" s="2" customFormat="1" ht="16.8" customHeight="1">
      <c r="A279" s="40"/>
      <c r="B279" s="46"/>
      <c r="C279" s="299" t="s">
        <v>937</v>
      </c>
      <c r="D279" s="299" t="s">
        <v>938</v>
      </c>
      <c r="E279" s="19" t="s">
        <v>762</v>
      </c>
      <c r="F279" s="300">
        <v>3</v>
      </c>
      <c r="G279" s="40"/>
      <c r="H279" s="46"/>
    </row>
    <row r="280" s="2" customFormat="1" ht="16.8" customHeight="1">
      <c r="A280" s="40"/>
      <c r="B280" s="46"/>
      <c r="C280" s="299" t="s">
        <v>953</v>
      </c>
      <c r="D280" s="299" t="s">
        <v>954</v>
      </c>
      <c r="E280" s="19" t="s">
        <v>762</v>
      </c>
      <c r="F280" s="300">
        <v>3</v>
      </c>
      <c r="G280" s="40"/>
      <c r="H280" s="46"/>
    </row>
    <row r="281" s="2" customFormat="1" ht="7.44" customHeight="1">
      <c r="A281" s="40"/>
      <c r="B281" s="159"/>
      <c r="C281" s="160"/>
      <c r="D281" s="160"/>
      <c r="E281" s="160"/>
      <c r="F281" s="160"/>
      <c r="G281" s="160"/>
      <c r="H281" s="46"/>
    </row>
    <row r="282" s="2" customFormat="1">
      <c r="A282" s="40"/>
      <c r="B282" s="40"/>
      <c r="C282" s="40"/>
      <c r="D282" s="40"/>
      <c r="E282" s="40"/>
      <c r="F282" s="40"/>
      <c r="G282" s="40"/>
      <c r="H282" s="40"/>
    </row>
  </sheetData>
  <sheetProtection sheet="1" formatColumns="0" formatRows="0" objects="1" scenarios="1" spinCount="100000" saltValue="udbcfS2Wr7Gi0VE8Gp/1ryEHpHYtndMqHY5WgF2KesKhKchceQa8ZGXUbAiMG56L1SaU9s2TdWFL1QSLGl1Y4g==" hashValue="e6TLhXWVVHj7py6sQ5YRAMpZg/M16OMCTAfvEpEUXCOfHLSZCvpXM4woUBnbb3L7gBE9y++13ygAHIGm2QOLaA==" algorithmName="SHA-512" password="8622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2" customWidth="1"/>
    <col min="2" max="2" width="1.667969" style="302" customWidth="1"/>
    <col min="3" max="4" width="5" style="302" customWidth="1"/>
    <col min="5" max="5" width="11.66016" style="302" customWidth="1"/>
    <col min="6" max="6" width="9.160156" style="302" customWidth="1"/>
    <col min="7" max="7" width="5" style="302" customWidth="1"/>
    <col min="8" max="8" width="77.83203" style="302" customWidth="1"/>
    <col min="9" max="10" width="20" style="302" customWidth="1"/>
    <col min="11" max="11" width="1.667969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7" customFormat="1" ht="45" customHeight="1">
      <c r="B3" s="306"/>
      <c r="C3" s="307" t="s">
        <v>1078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1079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1080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1081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1082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1083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1084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1085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1086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1087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1088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79</v>
      </c>
      <c r="F18" s="313" t="s">
        <v>1089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1090</v>
      </c>
      <c r="F19" s="313" t="s">
        <v>1091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1092</v>
      </c>
      <c r="F20" s="313" t="s">
        <v>1093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1094</v>
      </c>
      <c r="F21" s="313" t="s">
        <v>1095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1096</v>
      </c>
      <c r="F22" s="313" t="s">
        <v>1097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1098</v>
      </c>
      <c r="F23" s="313" t="s">
        <v>1099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1100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1101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1102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1103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1104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1105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1106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1107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1108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156</v>
      </c>
      <c r="F36" s="313"/>
      <c r="G36" s="313" t="s">
        <v>1109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1110</v>
      </c>
      <c r="F37" s="313"/>
      <c r="G37" s="313" t="s">
        <v>1111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53</v>
      </c>
      <c r="F38" s="313"/>
      <c r="G38" s="313" t="s">
        <v>1112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54</v>
      </c>
      <c r="F39" s="313"/>
      <c r="G39" s="313" t="s">
        <v>1113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157</v>
      </c>
      <c r="F40" s="313"/>
      <c r="G40" s="313" t="s">
        <v>1114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158</v>
      </c>
      <c r="F41" s="313"/>
      <c r="G41" s="313" t="s">
        <v>1115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1116</v>
      </c>
      <c r="F42" s="313"/>
      <c r="G42" s="313" t="s">
        <v>1117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1118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1119</v>
      </c>
      <c r="F44" s="313"/>
      <c r="G44" s="313" t="s">
        <v>1120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160</v>
      </c>
      <c r="F45" s="313"/>
      <c r="G45" s="313" t="s">
        <v>1121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1122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1123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1124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1125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1126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1127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1128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1129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1130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1131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1132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1133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1134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1135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1136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1137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1138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1139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1140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1141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1142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1143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1144</v>
      </c>
      <c r="D76" s="331"/>
      <c r="E76" s="331"/>
      <c r="F76" s="331" t="s">
        <v>1145</v>
      </c>
      <c r="G76" s="332"/>
      <c r="H76" s="331" t="s">
        <v>54</v>
      </c>
      <c r="I76" s="331" t="s">
        <v>57</v>
      </c>
      <c r="J76" s="331" t="s">
        <v>1146</v>
      </c>
      <c r="K76" s="330"/>
    </row>
    <row r="77" s="1" customFormat="1" ht="17.25" customHeight="1">
      <c r="B77" s="328"/>
      <c r="C77" s="333" t="s">
        <v>1147</v>
      </c>
      <c r="D77" s="333"/>
      <c r="E77" s="333"/>
      <c r="F77" s="334" t="s">
        <v>1148</v>
      </c>
      <c r="G77" s="335"/>
      <c r="H77" s="333"/>
      <c r="I77" s="333"/>
      <c r="J77" s="333" t="s">
        <v>1149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53</v>
      </c>
      <c r="D79" s="338"/>
      <c r="E79" s="338"/>
      <c r="F79" s="339" t="s">
        <v>1150</v>
      </c>
      <c r="G79" s="340"/>
      <c r="H79" s="316" t="s">
        <v>1151</v>
      </c>
      <c r="I79" s="316" t="s">
        <v>1152</v>
      </c>
      <c r="J79" s="316">
        <v>20</v>
      </c>
      <c r="K79" s="330"/>
    </row>
    <row r="80" s="1" customFormat="1" ht="15" customHeight="1">
      <c r="B80" s="328"/>
      <c r="C80" s="316" t="s">
        <v>1153</v>
      </c>
      <c r="D80" s="316"/>
      <c r="E80" s="316"/>
      <c r="F80" s="339" t="s">
        <v>1150</v>
      </c>
      <c r="G80" s="340"/>
      <c r="H80" s="316" t="s">
        <v>1154</v>
      </c>
      <c r="I80" s="316" t="s">
        <v>1152</v>
      </c>
      <c r="J80" s="316">
        <v>120</v>
      </c>
      <c r="K80" s="330"/>
    </row>
    <row r="81" s="1" customFormat="1" ht="15" customHeight="1">
      <c r="B81" s="341"/>
      <c r="C81" s="316" t="s">
        <v>1155</v>
      </c>
      <c r="D81" s="316"/>
      <c r="E81" s="316"/>
      <c r="F81" s="339" t="s">
        <v>1156</v>
      </c>
      <c r="G81" s="340"/>
      <c r="H81" s="316" t="s">
        <v>1157</v>
      </c>
      <c r="I81" s="316" t="s">
        <v>1152</v>
      </c>
      <c r="J81" s="316">
        <v>50</v>
      </c>
      <c r="K81" s="330"/>
    </row>
    <row r="82" s="1" customFormat="1" ht="15" customHeight="1">
      <c r="B82" s="341"/>
      <c r="C82" s="316" t="s">
        <v>1158</v>
      </c>
      <c r="D82" s="316"/>
      <c r="E82" s="316"/>
      <c r="F82" s="339" t="s">
        <v>1150</v>
      </c>
      <c r="G82" s="340"/>
      <c r="H82" s="316" t="s">
        <v>1159</v>
      </c>
      <c r="I82" s="316" t="s">
        <v>1160</v>
      </c>
      <c r="J82" s="316"/>
      <c r="K82" s="330"/>
    </row>
    <row r="83" s="1" customFormat="1" ht="15" customHeight="1">
      <c r="B83" s="341"/>
      <c r="C83" s="342" t="s">
        <v>1161</v>
      </c>
      <c r="D83" s="342"/>
      <c r="E83" s="342"/>
      <c r="F83" s="343" t="s">
        <v>1156</v>
      </c>
      <c r="G83" s="342"/>
      <c r="H83" s="342" t="s">
        <v>1162</v>
      </c>
      <c r="I83" s="342" t="s">
        <v>1152</v>
      </c>
      <c r="J83" s="342">
        <v>15</v>
      </c>
      <c r="K83" s="330"/>
    </row>
    <row r="84" s="1" customFormat="1" ht="15" customHeight="1">
      <c r="B84" s="341"/>
      <c r="C84" s="342" t="s">
        <v>1163</v>
      </c>
      <c r="D84" s="342"/>
      <c r="E84" s="342"/>
      <c r="F84" s="343" t="s">
        <v>1156</v>
      </c>
      <c r="G84" s="342"/>
      <c r="H84" s="342" t="s">
        <v>1164</v>
      </c>
      <c r="I84" s="342" t="s">
        <v>1152</v>
      </c>
      <c r="J84" s="342">
        <v>15</v>
      </c>
      <c r="K84" s="330"/>
    </row>
    <row r="85" s="1" customFormat="1" ht="15" customHeight="1">
      <c r="B85" s="341"/>
      <c r="C85" s="342" t="s">
        <v>1165</v>
      </c>
      <c r="D85" s="342"/>
      <c r="E85" s="342"/>
      <c r="F85" s="343" t="s">
        <v>1156</v>
      </c>
      <c r="G85" s="342"/>
      <c r="H85" s="342" t="s">
        <v>1166</v>
      </c>
      <c r="I85" s="342" t="s">
        <v>1152</v>
      </c>
      <c r="J85" s="342">
        <v>20</v>
      </c>
      <c r="K85" s="330"/>
    </row>
    <row r="86" s="1" customFormat="1" ht="15" customHeight="1">
      <c r="B86" s="341"/>
      <c r="C86" s="342" t="s">
        <v>1167</v>
      </c>
      <c r="D86" s="342"/>
      <c r="E86" s="342"/>
      <c r="F86" s="343" t="s">
        <v>1156</v>
      </c>
      <c r="G86" s="342"/>
      <c r="H86" s="342" t="s">
        <v>1168</v>
      </c>
      <c r="I86" s="342" t="s">
        <v>1152</v>
      </c>
      <c r="J86" s="342">
        <v>20</v>
      </c>
      <c r="K86" s="330"/>
    </row>
    <row r="87" s="1" customFormat="1" ht="15" customHeight="1">
      <c r="B87" s="341"/>
      <c r="C87" s="316" t="s">
        <v>1169</v>
      </c>
      <c r="D87" s="316"/>
      <c r="E87" s="316"/>
      <c r="F87" s="339" t="s">
        <v>1156</v>
      </c>
      <c r="G87" s="340"/>
      <c r="H87" s="316" t="s">
        <v>1170</v>
      </c>
      <c r="I87" s="316" t="s">
        <v>1152</v>
      </c>
      <c r="J87" s="316">
        <v>50</v>
      </c>
      <c r="K87" s="330"/>
    </row>
    <row r="88" s="1" customFormat="1" ht="15" customHeight="1">
      <c r="B88" s="341"/>
      <c r="C88" s="316" t="s">
        <v>1171</v>
      </c>
      <c r="D88" s="316"/>
      <c r="E88" s="316"/>
      <c r="F88" s="339" t="s">
        <v>1156</v>
      </c>
      <c r="G88" s="340"/>
      <c r="H88" s="316" t="s">
        <v>1172</v>
      </c>
      <c r="I88" s="316" t="s">
        <v>1152</v>
      </c>
      <c r="J88" s="316">
        <v>20</v>
      </c>
      <c r="K88" s="330"/>
    </row>
    <row r="89" s="1" customFormat="1" ht="15" customHeight="1">
      <c r="B89" s="341"/>
      <c r="C89" s="316" t="s">
        <v>1173</v>
      </c>
      <c r="D89" s="316"/>
      <c r="E89" s="316"/>
      <c r="F89" s="339" t="s">
        <v>1156</v>
      </c>
      <c r="G89" s="340"/>
      <c r="H89" s="316" t="s">
        <v>1174</v>
      </c>
      <c r="I89" s="316" t="s">
        <v>1152</v>
      </c>
      <c r="J89" s="316">
        <v>20</v>
      </c>
      <c r="K89" s="330"/>
    </row>
    <row r="90" s="1" customFormat="1" ht="15" customHeight="1">
      <c r="B90" s="341"/>
      <c r="C90" s="316" t="s">
        <v>1175</v>
      </c>
      <c r="D90" s="316"/>
      <c r="E90" s="316"/>
      <c r="F90" s="339" t="s">
        <v>1156</v>
      </c>
      <c r="G90" s="340"/>
      <c r="H90" s="316" t="s">
        <v>1176</v>
      </c>
      <c r="I90" s="316" t="s">
        <v>1152</v>
      </c>
      <c r="J90" s="316">
        <v>50</v>
      </c>
      <c r="K90" s="330"/>
    </row>
    <row r="91" s="1" customFormat="1" ht="15" customHeight="1">
      <c r="B91" s="341"/>
      <c r="C91" s="316" t="s">
        <v>1177</v>
      </c>
      <c r="D91" s="316"/>
      <c r="E91" s="316"/>
      <c r="F91" s="339" t="s">
        <v>1156</v>
      </c>
      <c r="G91" s="340"/>
      <c r="H91" s="316" t="s">
        <v>1177</v>
      </c>
      <c r="I91" s="316" t="s">
        <v>1152</v>
      </c>
      <c r="J91" s="316">
        <v>50</v>
      </c>
      <c r="K91" s="330"/>
    </row>
    <row r="92" s="1" customFormat="1" ht="15" customHeight="1">
      <c r="B92" s="341"/>
      <c r="C92" s="316" t="s">
        <v>1178</v>
      </c>
      <c r="D92" s="316"/>
      <c r="E92" s="316"/>
      <c r="F92" s="339" t="s">
        <v>1156</v>
      </c>
      <c r="G92" s="340"/>
      <c r="H92" s="316" t="s">
        <v>1179</v>
      </c>
      <c r="I92" s="316" t="s">
        <v>1152</v>
      </c>
      <c r="J92" s="316">
        <v>255</v>
      </c>
      <c r="K92" s="330"/>
    </row>
    <row r="93" s="1" customFormat="1" ht="15" customHeight="1">
      <c r="B93" s="341"/>
      <c r="C93" s="316" t="s">
        <v>1180</v>
      </c>
      <c r="D93" s="316"/>
      <c r="E93" s="316"/>
      <c r="F93" s="339" t="s">
        <v>1150</v>
      </c>
      <c r="G93" s="340"/>
      <c r="H93" s="316" t="s">
        <v>1181</v>
      </c>
      <c r="I93" s="316" t="s">
        <v>1182</v>
      </c>
      <c r="J93" s="316"/>
      <c r="K93" s="330"/>
    </row>
    <row r="94" s="1" customFormat="1" ht="15" customHeight="1">
      <c r="B94" s="341"/>
      <c r="C94" s="316" t="s">
        <v>1183</v>
      </c>
      <c r="D94" s="316"/>
      <c r="E94" s="316"/>
      <c r="F94" s="339" t="s">
        <v>1150</v>
      </c>
      <c r="G94" s="340"/>
      <c r="H94" s="316" t="s">
        <v>1184</v>
      </c>
      <c r="I94" s="316" t="s">
        <v>1185</v>
      </c>
      <c r="J94" s="316"/>
      <c r="K94" s="330"/>
    </row>
    <row r="95" s="1" customFormat="1" ht="15" customHeight="1">
      <c r="B95" s="341"/>
      <c r="C95" s="316" t="s">
        <v>1186</v>
      </c>
      <c r="D95" s="316"/>
      <c r="E95" s="316"/>
      <c r="F95" s="339" t="s">
        <v>1150</v>
      </c>
      <c r="G95" s="340"/>
      <c r="H95" s="316" t="s">
        <v>1186</v>
      </c>
      <c r="I95" s="316" t="s">
        <v>1185</v>
      </c>
      <c r="J95" s="316"/>
      <c r="K95" s="330"/>
    </row>
    <row r="96" s="1" customFormat="1" ht="15" customHeight="1">
      <c r="B96" s="341"/>
      <c r="C96" s="316" t="s">
        <v>38</v>
      </c>
      <c r="D96" s="316"/>
      <c r="E96" s="316"/>
      <c r="F96" s="339" t="s">
        <v>1150</v>
      </c>
      <c r="G96" s="340"/>
      <c r="H96" s="316" t="s">
        <v>1187</v>
      </c>
      <c r="I96" s="316" t="s">
        <v>1185</v>
      </c>
      <c r="J96" s="316"/>
      <c r="K96" s="330"/>
    </row>
    <row r="97" s="1" customFormat="1" ht="15" customHeight="1">
      <c r="B97" s="341"/>
      <c r="C97" s="316" t="s">
        <v>48</v>
      </c>
      <c r="D97" s="316"/>
      <c r="E97" s="316"/>
      <c r="F97" s="339" t="s">
        <v>1150</v>
      </c>
      <c r="G97" s="340"/>
      <c r="H97" s="316" t="s">
        <v>1188</v>
      </c>
      <c r="I97" s="316" t="s">
        <v>1185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1189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1144</v>
      </c>
      <c r="D103" s="331"/>
      <c r="E103" s="331"/>
      <c r="F103" s="331" t="s">
        <v>1145</v>
      </c>
      <c r="G103" s="332"/>
      <c r="H103" s="331" t="s">
        <v>54</v>
      </c>
      <c r="I103" s="331" t="s">
        <v>57</v>
      </c>
      <c r="J103" s="331" t="s">
        <v>1146</v>
      </c>
      <c r="K103" s="330"/>
    </row>
    <row r="104" s="1" customFormat="1" ht="17.25" customHeight="1">
      <c r="B104" s="328"/>
      <c r="C104" s="333" t="s">
        <v>1147</v>
      </c>
      <c r="D104" s="333"/>
      <c r="E104" s="333"/>
      <c r="F104" s="334" t="s">
        <v>1148</v>
      </c>
      <c r="G104" s="335"/>
      <c r="H104" s="333"/>
      <c r="I104" s="333"/>
      <c r="J104" s="333" t="s">
        <v>1149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53</v>
      </c>
      <c r="D106" s="338"/>
      <c r="E106" s="338"/>
      <c r="F106" s="339" t="s">
        <v>1150</v>
      </c>
      <c r="G106" s="316"/>
      <c r="H106" s="316" t="s">
        <v>1190</v>
      </c>
      <c r="I106" s="316" t="s">
        <v>1152</v>
      </c>
      <c r="J106" s="316">
        <v>20</v>
      </c>
      <c r="K106" s="330"/>
    </row>
    <row r="107" s="1" customFormat="1" ht="15" customHeight="1">
      <c r="B107" s="328"/>
      <c r="C107" s="316" t="s">
        <v>1153</v>
      </c>
      <c r="D107" s="316"/>
      <c r="E107" s="316"/>
      <c r="F107" s="339" t="s">
        <v>1150</v>
      </c>
      <c r="G107" s="316"/>
      <c r="H107" s="316" t="s">
        <v>1190</v>
      </c>
      <c r="I107" s="316" t="s">
        <v>1152</v>
      </c>
      <c r="J107" s="316">
        <v>120</v>
      </c>
      <c r="K107" s="330"/>
    </row>
    <row r="108" s="1" customFormat="1" ht="15" customHeight="1">
      <c r="B108" s="341"/>
      <c r="C108" s="316" t="s">
        <v>1155</v>
      </c>
      <c r="D108" s="316"/>
      <c r="E108" s="316"/>
      <c r="F108" s="339" t="s">
        <v>1156</v>
      </c>
      <c r="G108" s="316"/>
      <c r="H108" s="316" t="s">
        <v>1190</v>
      </c>
      <c r="I108" s="316" t="s">
        <v>1152</v>
      </c>
      <c r="J108" s="316">
        <v>50</v>
      </c>
      <c r="K108" s="330"/>
    </row>
    <row r="109" s="1" customFormat="1" ht="15" customHeight="1">
      <c r="B109" s="341"/>
      <c r="C109" s="316" t="s">
        <v>1158</v>
      </c>
      <c r="D109" s="316"/>
      <c r="E109" s="316"/>
      <c r="F109" s="339" t="s">
        <v>1150</v>
      </c>
      <c r="G109" s="316"/>
      <c r="H109" s="316" t="s">
        <v>1190</v>
      </c>
      <c r="I109" s="316" t="s">
        <v>1160</v>
      </c>
      <c r="J109" s="316"/>
      <c r="K109" s="330"/>
    </row>
    <row r="110" s="1" customFormat="1" ht="15" customHeight="1">
      <c r="B110" s="341"/>
      <c r="C110" s="316" t="s">
        <v>1169</v>
      </c>
      <c r="D110" s="316"/>
      <c r="E110" s="316"/>
      <c r="F110" s="339" t="s">
        <v>1156</v>
      </c>
      <c r="G110" s="316"/>
      <c r="H110" s="316" t="s">
        <v>1190</v>
      </c>
      <c r="I110" s="316" t="s">
        <v>1152</v>
      </c>
      <c r="J110" s="316">
        <v>50</v>
      </c>
      <c r="K110" s="330"/>
    </row>
    <row r="111" s="1" customFormat="1" ht="15" customHeight="1">
      <c r="B111" s="341"/>
      <c r="C111" s="316" t="s">
        <v>1177</v>
      </c>
      <c r="D111" s="316"/>
      <c r="E111" s="316"/>
      <c r="F111" s="339" t="s">
        <v>1156</v>
      </c>
      <c r="G111" s="316"/>
      <c r="H111" s="316" t="s">
        <v>1190</v>
      </c>
      <c r="I111" s="316" t="s">
        <v>1152</v>
      </c>
      <c r="J111" s="316">
        <v>50</v>
      </c>
      <c r="K111" s="330"/>
    </row>
    <row r="112" s="1" customFormat="1" ht="15" customHeight="1">
      <c r="B112" s="341"/>
      <c r="C112" s="316" t="s">
        <v>1175</v>
      </c>
      <c r="D112" s="316"/>
      <c r="E112" s="316"/>
      <c r="F112" s="339" t="s">
        <v>1156</v>
      </c>
      <c r="G112" s="316"/>
      <c r="H112" s="316" t="s">
        <v>1190</v>
      </c>
      <c r="I112" s="316" t="s">
        <v>1152</v>
      </c>
      <c r="J112" s="316">
        <v>50</v>
      </c>
      <c r="K112" s="330"/>
    </row>
    <row r="113" s="1" customFormat="1" ht="15" customHeight="1">
      <c r="B113" s="341"/>
      <c r="C113" s="316" t="s">
        <v>53</v>
      </c>
      <c r="D113" s="316"/>
      <c r="E113" s="316"/>
      <c r="F113" s="339" t="s">
        <v>1150</v>
      </c>
      <c r="G113" s="316"/>
      <c r="H113" s="316" t="s">
        <v>1191</v>
      </c>
      <c r="I113" s="316" t="s">
        <v>1152</v>
      </c>
      <c r="J113" s="316">
        <v>20</v>
      </c>
      <c r="K113" s="330"/>
    </row>
    <row r="114" s="1" customFormat="1" ht="15" customHeight="1">
      <c r="B114" s="341"/>
      <c r="C114" s="316" t="s">
        <v>1192</v>
      </c>
      <c r="D114" s="316"/>
      <c r="E114" s="316"/>
      <c r="F114" s="339" t="s">
        <v>1150</v>
      </c>
      <c r="G114" s="316"/>
      <c r="H114" s="316" t="s">
        <v>1193</v>
      </c>
      <c r="I114" s="316" t="s">
        <v>1152</v>
      </c>
      <c r="J114" s="316">
        <v>120</v>
      </c>
      <c r="K114" s="330"/>
    </row>
    <row r="115" s="1" customFormat="1" ht="15" customHeight="1">
      <c r="B115" s="341"/>
      <c r="C115" s="316" t="s">
        <v>38</v>
      </c>
      <c r="D115" s="316"/>
      <c r="E115" s="316"/>
      <c r="F115" s="339" t="s">
        <v>1150</v>
      </c>
      <c r="G115" s="316"/>
      <c r="H115" s="316" t="s">
        <v>1194</v>
      </c>
      <c r="I115" s="316" t="s">
        <v>1185</v>
      </c>
      <c r="J115" s="316"/>
      <c r="K115" s="330"/>
    </row>
    <row r="116" s="1" customFormat="1" ht="15" customHeight="1">
      <c r="B116" s="341"/>
      <c r="C116" s="316" t="s">
        <v>48</v>
      </c>
      <c r="D116" s="316"/>
      <c r="E116" s="316"/>
      <c r="F116" s="339" t="s">
        <v>1150</v>
      </c>
      <c r="G116" s="316"/>
      <c r="H116" s="316" t="s">
        <v>1195</v>
      </c>
      <c r="I116" s="316" t="s">
        <v>1185</v>
      </c>
      <c r="J116" s="316"/>
      <c r="K116" s="330"/>
    </row>
    <row r="117" s="1" customFormat="1" ht="15" customHeight="1">
      <c r="B117" s="341"/>
      <c r="C117" s="316" t="s">
        <v>57</v>
      </c>
      <c r="D117" s="316"/>
      <c r="E117" s="316"/>
      <c r="F117" s="339" t="s">
        <v>1150</v>
      </c>
      <c r="G117" s="316"/>
      <c r="H117" s="316" t="s">
        <v>1196</v>
      </c>
      <c r="I117" s="316" t="s">
        <v>1197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1198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1144</v>
      </c>
      <c r="D123" s="331"/>
      <c r="E123" s="331"/>
      <c r="F123" s="331" t="s">
        <v>1145</v>
      </c>
      <c r="G123" s="332"/>
      <c r="H123" s="331" t="s">
        <v>54</v>
      </c>
      <c r="I123" s="331" t="s">
        <v>57</v>
      </c>
      <c r="J123" s="331" t="s">
        <v>1146</v>
      </c>
      <c r="K123" s="360"/>
    </row>
    <row r="124" s="1" customFormat="1" ht="17.25" customHeight="1">
      <c r="B124" s="359"/>
      <c r="C124" s="333" t="s">
        <v>1147</v>
      </c>
      <c r="D124" s="333"/>
      <c r="E124" s="333"/>
      <c r="F124" s="334" t="s">
        <v>1148</v>
      </c>
      <c r="G124" s="335"/>
      <c r="H124" s="333"/>
      <c r="I124" s="333"/>
      <c r="J124" s="333" t="s">
        <v>1149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1153</v>
      </c>
      <c r="D126" s="338"/>
      <c r="E126" s="338"/>
      <c r="F126" s="339" t="s">
        <v>1150</v>
      </c>
      <c r="G126" s="316"/>
      <c r="H126" s="316" t="s">
        <v>1190</v>
      </c>
      <c r="I126" s="316" t="s">
        <v>1152</v>
      </c>
      <c r="J126" s="316">
        <v>120</v>
      </c>
      <c r="K126" s="364"/>
    </row>
    <row r="127" s="1" customFormat="1" ht="15" customHeight="1">
      <c r="B127" s="361"/>
      <c r="C127" s="316" t="s">
        <v>1199</v>
      </c>
      <c r="D127" s="316"/>
      <c r="E127" s="316"/>
      <c r="F127" s="339" t="s">
        <v>1150</v>
      </c>
      <c r="G127" s="316"/>
      <c r="H127" s="316" t="s">
        <v>1200</v>
      </c>
      <c r="I127" s="316" t="s">
        <v>1152</v>
      </c>
      <c r="J127" s="316" t="s">
        <v>1201</v>
      </c>
      <c r="K127" s="364"/>
    </row>
    <row r="128" s="1" customFormat="1" ht="15" customHeight="1">
      <c r="B128" s="361"/>
      <c r="C128" s="316" t="s">
        <v>1098</v>
      </c>
      <c r="D128" s="316"/>
      <c r="E128" s="316"/>
      <c r="F128" s="339" t="s">
        <v>1150</v>
      </c>
      <c r="G128" s="316"/>
      <c r="H128" s="316" t="s">
        <v>1202</v>
      </c>
      <c r="I128" s="316" t="s">
        <v>1152</v>
      </c>
      <c r="J128" s="316" t="s">
        <v>1201</v>
      </c>
      <c r="K128" s="364"/>
    </row>
    <row r="129" s="1" customFormat="1" ht="15" customHeight="1">
      <c r="B129" s="361"/>
      <c r="C129" s="316" t="s">
        <v>1161</v>
      </c>
      <c r="D129" s="316"/>
      <c r="E129" s="316"/>
      <c r="F129" s="339" t="s">
        <v>1156</v>
      </c>
      <c r="G129" s="316"/>
      <c r="H129" s="316" t="s">
        <v>1162</v>
      </c>
      <c r="I129" s="316" t="s">
        <v>1152</v>
      </c>
      <c r="J129" s="316">
        <v>15</v>
      </c>
      <c r="K129" s="364"/>
    </row>
    <row r="130" s="1" customFormat="1" ht="15" customHeight="1">
      <c r="B130" s="361"/>
      <c r="C130" s="342" t="s">
        <v>1163</v>
      </c>
      <c r="D130" s="342"/>
      <c r="E130" s="342"/>
      <c r="F130" s="343" t="s">
        <v>1156</v>
      </c>
      <c r="G130" s="342"/>
      <c r="H130" s="342" t="s">
        <v>1164</v>
      </c>
      <c r="I130" s="342" t="s">
        <v>1152</v>
      </c>
      <c r="J130" s="342">
        <v>15</v>
      </c>
      <c r="K130" s="364"/>
    </row>
    <row r="131" s="1" customFormat="1" ht="15" customHeight="1">
      <c r="B131" s="361"/>
      <c r="C131" s="342" t="s">
        <v>1165</v>
      </c>
      <c r="D131" s="342"/>
      <c r="E131" s="342"/>
      <c r="F131" s="343" t="s">
        <v>1156</v>
      </c>
      <c r="G131" s="342"/>
      <c r="H131" s="342" t="s">
        <v>1166</v>
      </c>
      <c r="I131" s="342" t="s">
        <v>1152</v>
      </c>
      <c r="J131" s="342">
        <v>20</v>
      </c>
      <c r="K131" s="364"/>
    </row>
    <row r="132" s="1" customFormat="1" ht="15" customHeight="1">
      <c r="B132" s="361"/>
      <c r="C132" s="342" t="s">
        <v>1167</v>
      </c>
      <c r="D132" s="342"/>
      <c r="E132" s="342"/>
      <c r="F132" s="343" t="s">
        <v>1156</v>
      </c>
      <c r="G132" s="342"/>
      <c r="H132" s="342" t="s">
        <v>1168</v>
      </c>
      <c r="I132" s="342" t="s">
        <v>1152</v>
      </c>
      <c r="J132" s="342">
        <v>20</v>
      </c>
      <c r="K132" s="364"/>
    </row>
    <row r="133" s="1" customFormat="1" ht="15" customHeight="1">
      <c r="B133" s="361"/>
      <c r="C133" s="316" t="s">
        <v>1155</v>
      </c>
      <c r="D133" s="316"/>
      <c r="E133" s="316"/>
      <c r="F133" s="339" t="s">
        <v>1156</v>
      </c>
      <c r="G133" s="316"/>
      <c r="H133" s="316" t="s">
        <v>1190</v>
      </c>
      <c r="I133" s="316" t="s">
        <v>1152</v>
      </c>
      <c r="J133" s="316">
        <v>50</v>
      </c>
      <c r="K133" s="364"/>
    </row>
    <row r="134" s="1" customFormat="1" ht="15" customHeight="1">
      <c r="B134" s="361"/>
      <c r="C134" s="316" t="s">
        <v>1169</v>
      </c>
      <c r="D134" s="316"/>
      <c r="E134" s="316"/>
      <c r="F134" s="339" t="s">
        <v>1156</v>
      </c>
      <c r="G134" s="316"/>
      <c r="H134" s="316" t="s">
        <v>1190</v>
      </c>
      <c r="I134" s="316" t="s">
        <v>1152</v>
      </c>
      <c r="J134" s="316">
        <v>50</v>
      </c>
      <c r="K134" s="364"/>
    </row>
    <row r="135" s="1" customFormat="1" ht="15" customHeight="1">
      <c r="B135" s="361"/>
      <c r="C135" s="316" t="s">
        <v>1175</v>
      </c>
      <c r="D135" s="316"/>
      <c r="E135" s="316"/>
      <c r="F135" s="339" t="s">
        <v>1156</v>
      </c>
      <c r="G135" s="316"/>
      <c r="H135" s="316" t="s">
        <v>1190</v>
      </c>
      <c r="I135" s="316" t="s">
        <v>1152</v>
      </c>
      <c r="J135" s="316">
        <v>50</v>
      </c>
      <c r="K135" s="364"/>
    </row>
    <row r="136" s="1" customFormat="1" ht="15" customHeight="1">
      <c r="B136" s="361"/>
      <c r="C136" s="316" t="s">
        <v>1177</v>
      </c>
      <c r="D136" s="316"/>
      <c r="E136" s="316"/>
      <c r="F136" s="339" t="s">
        <v>1156</v>
      </c>
      <c r="G136" s="316"/>
      <c r="H136" s="316" t="s">
        <v>1190</v>
      </c>
      <c r="I136" s="316" t="s">
        <v>1152</v>
      </c>
      <c r="J136" s="316">
        <v>50</v>
      </c>
      <c r="K136" s="364"/>
    </row>
    <row r="137" s="1" customFormat="1" ht="15" customHeight="1">
      <c r="B137" s="361"/>
      <c r="C137" s="316" t="s">
        <v>1178</v>
      </c>
      <c r="D137" s="316"/>
      <c r="E137" s="316"/>
      <c r="F137" s="339" t="s">
        <v>1156</v>
      </c>
      <c r="G137" s="316"/>
      <c r="H137" s="316" t="s">
        <v>1203</v>
      </c>
      <c r="I137" s="316" t="s">
        <v>1152</v>
      </c>
      <c r="J137" s="316">
        <v>255</v>
      </c>
      <c r="K137" s="364"/>
    </row>
    <row r="138" s="1" customFormat="1" ht="15" customHeight="1">
      <c r="B138" s="361"/>
      <c r="C138" s="316" t="s">
        <v>1180</v>
      </c>
      <c r="D138" s="316"/>
      <c r="E138" s="316"/>
      <c r="F138" s="339" t="s">
        <v>1150</v>
      </c>
      <c r="G138" s="316"/>
      <c r="H138" s="316" t="s">
        <v>1204</v>
      </c>
      <c r="I138" s="316" t="s">
        <v>1182</v>
      </c>
      <c r="J138" s="316"/>
      <c r="K138" s="364"/>
    </row>
    <row r="139" s="1" customFormat="1" ht="15" customHeight="1">
      <c r="B139" s="361"/>
      <c r="C139" s="316" t="s">
        <v>1183</v>
      </c>
      <c r="D139" s="316"/>
      <c r="E139" s="316"/>
      <c r="F139" s="339" t="s">
        <v>1150</v>
      </c>
      <c r="G139" s="316"/>
      <c r="H139" s="316" t="s">
        <v>1205</v>
      </c>
      <c r="I139" s="316" t="s">
        <v>1185</v>
      </c>
      <c r="J139" s="316"/>
      <c r="K139" s="364"/>
    </row>
    <row r="140" s="1" customFormat="1" ht="15" customHeight="1">
      <c r="B140" s="361"/>
      <c r="C140" s="316" t="s">
        <v>1186</v>
      </c>
      <c r="D140" s="316"/>
      <c r="E140" s="316"/>
      <c r="F140" s="339" t="s">
        <v>1150</v>
      </c>
      <c r="G140" s="316"/>
      <c r="H140" s="316" t="s">
        <v>1186</v>
      </c>
      <c r="I140" s="316" t="s">
        <v>1185</v>
      </c>
      <c r="J140" s="316"/>
      <c r="K140" s="364"/>
    </row>
    <row r="141" s="1" customFormat="1" ht="15" customHeight="1">
      <c r="B141" s="361"/>
      <c r="C141" s="316" t="s">
        <v>38</v>
      </c>
      <c r="D141" s="316"/>
      <c r="E141" s="316"/>
      <c r="F141" s="339" t="s">
        <v>1150</v>
      </c>
      <c r="G141" s="316"/>
      <c r="H141" s="316" t="s">
        <v>1206</v>
      </c>
      <c r="I141" s="316" t="s">
        <v>1185</v>
      </c>
      <c r="J141" s="316"/>
      <c r="K141" s="364"/>
    </row>
    <row r="142" s="1" customFormat="1" ht="15" customHeight="1">
      <c r="B142" s="361"/>
      <c r="C142" s="316" t="s">
        <v>1207</v>
      </c>
      <c r="D142" s="316"/>
      <c r="E142" s="316"/>
      <c r="F142" s="339" t="s">
        <v>1150</v>
      </c>
      <c r="G142" s="316"/>
      <c r="H142" s="316" t="s">
        <v>1208</v>
      </c>
      <c r="I142" s="316" t="s">
        <v>1185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1209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1144</v>
      </c>
      <c r="D148" s="331"/>
      <c r="E148" s="331"/>
      <c r="F148" s="331" t="s">
        <v>1145</v>
      </c>
      <c r="G148" s="332"/>
      <c r="H148" s="331" t="s">
        <v>54</v>
      </c>
      <c r="I148" s="331" t="s">
        <v>57</v>
      </c>
      <c r="J148" s="331" t="s">
        <v>1146</v>
      </c>
      <c r="K148" s="330"/>
    </row>
    <row r="149" s="1" customFormat="1" ht="17.25" customHeight="1">
      <c r="B149" s="328"/>
      <c r="C149" s="333" t="s">
        <v>1147</v>
      </c>
      <c r="D149" s="333"/>
      <c r="E149" s="333"/>
      <c r="F149" s="334" t="s">
        <v>1148</v>
      </c>
      <c r="G149" s="335"/>
      <c r="H149" s="333"/>
      <c r="I149" s="333"/>
      <c r="J149" s="333" t="s">
        <v>1149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1153</v>
      </c>
      <c r="D151" s="316"/>
      <c r="E151" s="316"/>
      <c r="F151" s="369" t="s">
        <v>1150</v>
      </c>
      <c r="G151" s="316"/>
      <c r="H151" s="368" t="s">
        <v>1190</v>
      </c>
      <c r="I151" s="368" t="s">
        <v>1152</v>
      </c>
      <c r="J151" s="368">
        <v>120</v>
      </c>
      <c r="K151" s="364"/>
    </row>
    <row r="152" s="1" customFormat="1" ht="15" customHeight="1">
      <c r="B152" s="341"/>
      <c r="C152" s="368" t="s">
        <v>1199</v>
      </c>
      <c r="D152" s="316"/>
      <c r="E152" s="316"/>
      <c r="F152" s="369" t="s">
        <v>1150</v>
      </c>
      <c r="G152" s="316"/>
      <c r="H152" s="368" t="s">
        <v>1210</v>
      </c>
      <c r="I152" s="368" t="s">
        <v>1152</v>
      </c>
      <c r="J152" s="368" t="s">
        <v>1201</v>
      </c>
      <c r="K152" s="364"/>
    </row>
    <row r="153" s="1" customFormat="1" ht="15" customHeight="1">
      <c r="B153" s="341"/>
      <c r="C153" s="368" t="s">
        <v>1098</v>
      </c>
      <c r="D153" s="316"/>
      <c r="E153" s="316"/>
      <c r="F153" s="369" t="s">
        <v>1150</v>
      </c>
      <c r="G153" s="316"/>
      <c r="H153" s="368" t="s">
        <v>1211</v>
      </c>
      <c r="I153" s="368" t="s">
        <v>1152</v>
      </c>
      <c r="J153" s="368" t="s">
        <v>1201</v>
      </c>
      <c r="K153" s="364"/>
    </row>
    <row r="154" s="1" customFormat="1" ht="15" customHeight="1">
      <c r="B154" s="341"/>
      <c r="C154" s="368" t="s">
        <v>1155</v>
      </c>
      <c r="D154" s="316"/>
      <c r="E154" s="316"/>
      <c r="F154" s="369" t="s">
        <v>1156</v>
      </c>
      <c r="G154" s="316"/>
      <c r="H154" s="368" t="s">
        <v>1190</v>
      </c>
      <c r="I154" s="368" t="s">
        <v>1152</v>
      </c>
      <c r="J154" s="368">
        <v>50</v>
      </c>
      <c r="K154" s="364"/>
    </row>
    <row r="155" s="1" customFormat="1" ht="15" customHeight="1">
      <c r="B155" s="341"/>
      <c r="C155" s="368" t="s">
        <v>1158</v>
      </c>
      <c r="D155" s="316"/>
      <c r="E155" s="316"/>
      <c r="F155" s="369" t="s">
        <v>1150</v>
      </c>
      <c r="G155" s="316"/>
      <c r="H155" s="368" t="s">
        <v>1190</v>
      </c>
      <c r="I155" s="368" t="s">
        <v>1160</v>
      </c>
      <c r="J155" s="368"/>
      <c r="K155" s="364"/>
    </row>
    <row r="156" s="1" customFormat="1" ht="15" customHeight="1">
      <c r="B156" s="341"/>
      <c r="C156" s="368" t="s">
        <v>1169</v>
      </c>
      <c r="D156" s="316"/>
      <c r="E156" s="316"/>
      <c r="F156" s="369" t="s">
        <v>1156</v>
      </c>
      <c r="G156" s="316"/>
      <c r="H156" s="368" t="s">
        <v>1190</v>
      </c>
      <c r="I156" s="368" t="s">
        <v>1152</v>
      </c>
      <c r="J156" s="368">
        <v>50</v>
      </c>
      <c r="K156" s="364"/>
    </row>
    <row r="157" s="1" customFormat="1" ht="15" customHeight="1">
      <c r="B157" s="341"/>
      <c r="C157" s="368" t="s">
        <v>1177</v>
      </c>
      <c r="D157" s="316"/>
      <c r="E157" s="316"/>
      <c r="F157" s="369" t="s">
        <v>1156</v>
      </c>
      <c r="G157" s="316"/>
      <c r="H157" s="368" t="s">
        <v>1190</v>
      </c>
      <c r="I157" s="368" t="s">
        <v>1152</v>
      </c>
      <c r="J157" s="368">
        <v>50</v>
      </c>
      <c r="K157" s="364"/>
    </row>
    <row r="158" s="1" customFormat="1" ht="15" customHeight="1">
      <c r="B158" s="341"/>
      <c r="C158" s="368" t="s">
        <v>1175</v>
      </c>
      <c r="D158" s="316"/>
      <c r="E158" s="316"/>
      <c r="F158" s="369" t="s">
        <v>1156</v>
      </c>
      <c r="G158" s="316"/>
      <c r="H158" s="368" t="s">
        <v>1190</v>
      </c>
      <c r="I158" s="368" t="s">
        <v>1152</v>
      </c>
      <c r="J158" s="368">
        <v>50</v>
      </c>
      <c r="K158" s="364"/>
    </row>
    <row r="159" s="1" customFormat="1" ht="15" customHeight="1">
      <c r="B159" s="341"/>
      <c r="C159" s="368" t="s">
        <v>143</v>
      </c>
      <c r="D159" s="316"/>
      <c r="E159" s="316"/>
      <c r="F159" s="369" t="s">
        <v>1150</v>
      </c>
      <c r="G159" s="316"/>
      <c r="H159" s="368" t="s">
        <v>1212</v>
      </c>
      <c r="I159" s="368" t="s">
        <v>1152</v>
      </c>
      <c r="J159" s="368" t="s">
        <v>1213</v>
      </c>
      <c r="K159" s="364"/>
    </row>
    <row r="160" s="1" customFormat="1" ht="15" customHeight="1">
      <c r="B160" s="341"/>
      <c r="C160" s="368" t="s">
        <v>1214</v>
      </c>
      <c r="D160" s="316"/>
      <c r="E160" s="316"/>
      <c r="F160" s="369" t="s">
        <v>1150</v>
      </c>
      <c r="G160" s="316"/>
      <c r="H160" s="368" t="s">
        <v>1215</v>
      </c>
      <c r="I160" s="368" t="s">
        <v>1185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1216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1144</v>
      </c>
      <c r="D166" s="331"/>
      <c r="E166" s="331"/>
      <c r="F166" s="331" t="s">
        <v>1145</v>
      </c>
      <c r="G166" s="373"/>
      <c r="H166" s="374" t="s">
        <v>54</v>
      </c>
      <c r="I166" s="374" t="s">
        <v>57</v>
      </c>
      <c r="J166" s="331" t="s">
        <v>1146</v>
      </c>
      <c r="K166" s="308"/>
    </row>
    <row r="167" s="1" customFormat="1" ht="17.25" customHeight="1">
      <c r="B167" s="309"/>
      <c r="C167" s="333" t="s">
        <v>1147</v>
      </c>
      <c r="D167" s="333"/>
      <c r="E167" s="333"/>
      <c r="F167" s="334" t="s">
        <v>1148</v>
      </c>
      <c r="G167" s="375"/>
      <c r="H167" s="376"/>
      <c r="I167" s="376"/>
      <c r="J167" s="333" t="s">
        <v>1149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1153</v>
      </c>
      <c r="D169" s="316"/>
      <c r="E169" s="316"/>
      <c r="F169" s="339" t="s">
        <v>1150</v>
      </c>
      <c r="G169" s="316"/>
      <c r="H169" s="316" t="s">
        <v>1190</v>
      </c>
      <c r="I169" s="316" t="s">
        <v>1152</v>
      </c>
      <c r="J169" s="316">
        <v>120</v>
      </c>
      <c r="K169" s="364"/>
    </row>
    <row r="170" s="1" customFormat="1" ht="15" customHeight="1">
      <c r="B170" s="341"/>
      <c r="C170" s="316" t="s">
        <v>1199</v>
      </c>
      <c r="D170" s="316"/>
      <c r="E170" s="316"/>
      <c r="F170" s="339" t="s">
        <v>1150</v>
      </c>
      <c r="G170" s="316"/>
      <c r="H170" s="316" t="s">
        <v>1200</v>
      </c>
      <c r="I170" s="316" t="s">
        <v>1152</v>
      </c>
      <c r="J170" s="316" t="s">
        <v>1201</v>
      </c>
      <c r="K170" s="364"/>
    </row>
    <row r="171" s="1" customFormat="1" ht="15" customHeight="1">
      <c r="B171" s="341"/>
      <c r="C171" s="316" t="s">
        <v>1098</v>
      </c>
      <c r="D171" s="316"/>
      <c r="E171" s="316"/>
      <c r="F171" s="339" t="s">
        <v>1150</v>
      </c>
      <c r="G171" s="316"/>
      <c r="H171" s="316" t="s">
        <v>1217</v>
      </c>
      <c r="I171" s="316" t="s">
        <v>1152</v>
      </c>
      <c r="J171" s="316" t="s">
        <v>1201</v>
      </c>
      <c r="K171" s="364"/>
    </row>
    <row r="172" s="1" customFormat="1" ht="15" customHeight="1">
      <c r="B172" s="341"/>
      <c r="C172" s="316" t="s">
        <v>1155</v>
      </c>
      <c r="D172" s="316"/>
      <c r="E172" s="316"/>
      <c r="F172" s="339" t="s">
        <v>1156</v>
      </c>
      <c r="G172" s="316"/>
      <c r="H172" s="316" t="s">
        <v>1217</v>
      </c>
      <c r="I172" s="316" t="s">
        <v>1152</v>
      </c>
      <c r="J172" s="316">
        <v>50</v>
      </c>
      <c r="K172" s="364"/>
    </row>
    <row r="173" s="1" customFormat="1" ht="15" customHeight="1">
      <c r="B173" s="341"/>
      <c r="C173" s="316" t="s">
        <v>1158</v>
      </c>
      <c r="D173" s="316"/>
      <c r="E173" s="316"/>
      <c r="F173" s="339" t="s">
        <v>1150</v>
      </c>
      <c r="G173" s="316"/>
      <c r="H173" s="316" t="s">
        <v>1217</v>
      </c>
      <c r="I173" s="316" t="s">
        <v>1160</v>
      </c>
      <c r="J173" s="316"/>
      <c r="K173" s="364"/>
    </row>
    <row r="174" s="1" customFormat="1" ht="15" customHeight="1">
      <c r="B174" s="341"/>
      <c r="C174" s="316" t="s">
        <v>1169</v>
      </c>
      <c r="D174" s="316"/>
      <c r="E174" s="316"/>
      <c r="F174" s="339" t="s">
        <v>1156</v>
      </c>
      <c r="G174" s="316"/>
      <c r="H174" s="316" t="s">
        <v>1217</v>
      </c>
      <c r="I174" s="316" t="s">
        <v>1152</v>
      </c>
      <c r="J174" s="316">
        <v>50</v>
      </c>
      <c r="K174" s="364"/>
    </row>
    <row r="175" s="1" customFormat="1" ht="15" customHeight="1">
      <c r="B175" s="341"/>
      <c r="C175" s="316" t="s">
        <v>1177</v>
      </c>
      <c r="D175" s="316"/>
      <c r="E175" s="316"/>
      <c r="F175" s="339" t="s">
        <v>1156</v>
      </c>
      <c r="G175" s="316"/>
      <c r="H175" s="316" t="s">
        <v>1217</v>
      </c>
      <c r="I175" s="316" t="s">
        <v>1152</v>
      </c>
      <c r="J175" s="316">
        <v>50</v>
      </c>
      <c r="K175" s="364"/>
    </row>
    <row r="176" s="1" customFormat="1" ht="15" customHeight="1">
      <c r="B176" s="341"/>
      <c r="C176" s="316" t="s">
        <v>1175</v>
      </c>
      <c r="D176" s="316"/>
      <c r="E176" s="316"/>
      <c r="F176" s="339" t="s">
        <v>1156</v>
      </c>
      <c r="G176" s="316"/>
      <c r="H176" s="316" t="s">
        <v>1217</v>
      </c>
      <c r="I176" s="316" t="s">
        <v>1152</v>
      </c>
      <c r="J176" s="316">
        <v>50</v>
      </c>
      <c r="K176" s="364"/>
    </row>
    <row r="177" s="1" customFormat="1" ht="15" customHeight="1">
      <c r="B177" s="341"/>
      <c r="C177" s="316" t="s">
        <v>156</v>
      </c>
      <c r="D177" s="316"/>
      <c r="E177" s="316"/>
      <c r="F177" s="339" t="s">
        <v>1150</v>
      </c>
      <c r="G177" s="316"/>
      <c r="H177" s="316" t="s">
        <v>1218</v>
      </c>
      <c r="I177" s="316" t="s">
        <v>1219</v>
      </c>
      <c r="J177" s="316"/>
      <c r="K177" s="364"/>
    </row>
    <row r="178" s="1" customFormat="1" ht="15" customHeight="1">
      <c r="B178" s="341"/>
      <c r="C178" s="316" t="s">
        <v>57</v>
      </c>
      <c r="D178" s="316"/>
      <c r="E178" s="316"/>
      <c r="F178" s="339" t="s">
        <v>1150</v>
      </c>
      <c r="G178" s="316"/>
      <c r="H178" s="316" t="s">
        <v>1220</v>
      </c>
      <c r="I178" s="316" t="s">
        <v>1221</v>
      </c>
      <c r="J178" s="316">
        <v>1</v>
      </c>
      <c r="K178" s="364"/>
    </row>
    <row r="179" s="1" customFormat="1" ht="15" customHeight="1">
      <c r="B179" s="341"/>
      <c r="C179" s="316" t="s">
        <v>53</v>
      </c>
      <c r="D179" s="316"/>
      <c r="E179" s="316"/>
      <c r="F179" s="339" t="s">
        <v>1150</v>
      </c>
      <c r="G179" s="316"/>
      <c r="H179" s="316" t="s">
        <v>1222</v>
      </c>
      <c r="I179" s="316" t="s">
        <v>1152</v>
      </c>
      <c r="J179" s="316">
        <v>20</v>
      </c>
      <c r="K179" s="364"/>
    </row>
    <row r="180" s="1" customFormat="1" ht="15" customHeight="1">
      <c r="B180" s="341"/>
      <c r="C180" s="316" t="s">
        <v>54</v>
      </c>
      <c r="D180" s="316"/>
      <c r="E180" s="316"/>
      <c r="F180" s="339" t="s">
        <v>1150</v>
      </c>
      <c r="G180" s="316"/>
      <c r="H180" s="316" t="s">
        <v>1223</v>
      </c>
      <c r="I180" s="316" t="s">
        <v>1152</v>
      </c>
      <c r="J180" s="316">
        <v>255</v>
      </c>
      <c r="K180" s="364"/>
    </row>
    <row r="181" s="1" customFormat="1" ht="15" customHeight="1">
      <c r="B181" s="341"/>
      <c r="C181" s="316" t="s">
        <v>157</v>
      </c>
      <c r="D181" s="316"/>
      <c r="E181" s="316"/>
      <c r="F181" s="339" t="s">
        <v>1150</v>
      </c>
      <c r="G181" s="316"/>
      <c r="H181" s="316" t="s">
        <v>1114</v>
      </c>
      <c r="I181" s="316" t="s">
        <v>1152</v>
      </c>
      <c r="J181" s="316">
        <v>10</v>
      </c>
      <c r="K181" s="364"/>
    </row>
    <row r="182" s="1" customFormat="1" ht="15" customHeight="1">
      <c r="B182" s="341"/>
      <c r="C182" s="316" t="s">
        <v>158</v>
      </c>
      <c r="D182" s="316"/>
      <c r="E182" s="316"/>
      <c r="F182" s="339" t="s">
        <v>1150</v>
      </c>
      <c r="G182" s="316"/>
      <c r="H182" s="316" t="s">
        <v>1224</v>
      </c>
      <c r="I182" s="316" t="s">
        <v>1185</v>
      </c>
      <c r="J182" s="316"/>
      <c r="K182" s="364"/>
    </row>
    <row r="183" s="1" customFormat="1" ht="15" customHeight="1">
      <c r="B183" s="341"/>
      <c r="C183" s="316" t="s">
        <v>1225</v>
      </c>
      <c r="D183" s="316"/>
      <c r="E183" s="316"/>
      <c r="F183" s="339" t="s">
        <v>1150</v>
      </c>
      <c r="G183" s="316"/>
      <c r="H183" s="316" t="s">
        <v>1226</v>
      </c>
      <c r="I183" s="316" t="s">
        <v>1185</v>
      </c>
      <c r="J183" s="316"/>
      <c r="K183" s="364"/>
    </row>
    <row r="184" s="1" customFormat="1" ht="15" customHeight="1">
      <c r="B184" s="341"/>
      <c r="C184" s="316" t="s">
        <v>1214</v>
      </c>
      <c r="D184" s="316"/>
      <c r="E184" s="316"/>
      <c r="F184" s="339" t="s">
        <v>1150</v>
      </c>
      <c r="G184" s="316"/>
      <c r="H184" s="316" t="s">
        <v>1227</v>
      </c>
      <c r="I184" s="316" t="s">
        <v>1185</v>
      </c>
      <c r="J184" s="316"/>
      <c r="K184" s="364"/>
    </row>
    <row r="185" s="1" customFormat="1" ht="15" customHeight="1">
      <c r="B185" s="341"/>
      <c r="C185" s="316" t="s">
        <v>160</v>
      </c>
      <c r="D185" s="316"/>
      <c r="E185" s="316"/>
      <c r="F185" s="339" t="s">
        <v>1156</v>
      </c>
      <c r="G185" s="316"/>
      <c r="H185" s="316" t="s">
        <v>1228</v>
      </c>
      <c r="I185" s="316" t="s">
        <v>1152</v>
      </c>
      <c r="J185" s="316">
        <v>50</v>
      </c>
      <c r="K185" s="364"/>
    </row>
    <row r="186" s="1" customFormat="1" ht="15" customHeight="1">
      <c r="B186" s="341"/>
      <c r="C186" s="316" t="s">
        <v>1229</v>
      </c>
      <c r="D186" s="316"/>
      <c r="E186" s="316"/>
      <c r="F186" s="339" t="s">
        <v>1156</v>
      </c>
      <c r="G186" s="316"/>
      <c r="H186" s="316" t="s">
        <v>1230</v>
      </c>
      <c r="I186" s="316" t="s">
        <v>1231</v>
      </c>
      <c r="J186" s="316"/>
      <c r="K186" s="364"/>
    </row>
    <row r="187" s="1" customFormat="1" ht="15" customHeight="1">
      <c r="B187" s="341"/>
      <c r="C187" s="316" t="s">
        <v>1232</v>
      </c>
      <c r="D187" s="316"/>
      <c r="E187" s="316"/>
      <c r="F187" s="339" t="s">
        <v>1156</v>
      </c>
      <c r="G187" s="316"/>
      <c r="H187" s="316" t="s">
        <v>1233</v>
      </c>
      <c r="I187" s="316" t="s">
        <v>1231</v>
      </c>
      <c r="J187" s="316"/>
      <c r="K187" s="364"/>
    </row>
    <row r="188" s="1" customFormat="1" ht="15" customHeight="1">
      <c r="B188" s="341"/>
      <c r="C188" s="316" t="s">
        <v>1234</v>
      </c>
      <c r="D188" s="316"/>
      <c r="E188" s="316"/>
      <c r="F188" s="339" t="s">
        <v>1156</v>
      </c>
      <c r="G188" s="316"/>
      <c r="H188" s="316" t="s">
        <v>1235</v>
      </c>
      <c r="I188" s="316" t="s">
        <v>1231</v>
      </c>
      <c r="J188" s="316"/>
      <c r="K188" s="364"/>
    </row>
    <row r="189" s="1" customFormat="1" ht="15" customHeight="1">
      <c r="B189" s="341"/>
      <c r="C189" s="377" t="s">
        <v>1236</v>
      </c>
      <c r="D189" s="316"/>
      <c r="E189" s="316"/>
      <c r="F189" s="339" t="s">
        <v>1156</v>
      </c>
      <c r="G189" s="316"/>
      <c r="H189" s="316" t="s">
        <v>1237</v>
      </c>
      <c r="I189" s="316" t="s">
        <v>1238</v>
      </c>
      <c r="J189" s="378" t="s">
        <v>1239</v>
      </c>
      <c r="K189" s="364"/>
    </row>
    <row r="190" s="1" customFormat="1" ht="15" customHeight="1">
      <c r="B190" s="341"/>
      <c r="C190" s="377" t="s">
        <v>42</v>
      </c>
      <c r="D190" s="316"/>
      <c r="E190" s="316"/>
      <c r="F190" s="339" t="s">
        <v>1150</v>
      </c>
      <c r="G190" s="316"/>
      <c r="H190" s="313" t="s">
        <v>1240</v>
      </c>
      <c r="I190" s="316" t="s">
        <v>1241</v>
      </c>
      <c r="J190" s="316"/>
      <c r="K190" s="364"/>
    </row>
    <row r="191" s="1" customFormat="1" ht="15" customHeight="1">
      <c r="B191" s="341"/>
      <c r="C191" s="377" t="s">
        <v>1242</v>
      </c>
      <c r="D191" s="316"/>
      <c r="E191" s="316"/>
      <c r="F191" s="339" t="s">
        <v>1150</v>
      </c>
      <c r="G191" s="316"/>
      <c r="H191" s="316" t="s">
        <v>1243</v>
      </c>
      <c r="I191" s="316" t="s">
        <v>1185</v>
      </c>
      <c r="J191" s="316"/>
      <c r="K191" s="364"/>
    </row>
    <row r="192" s="1" customFormat="1" ht="15" customHeight="1">
      <c r="B192" s="341"/>
      <c r="C192" s="377" t="s">
        <v>1244</v>
      </c>
      <c r="D192" s="316"/>
      <c r="E192" s="316"/>
      <c r="F192" s="339" t="s">
        <v>1150</v>
      </c>
      <c r="G192" s="316"/>
      <c r="H192" s="316" t="s">
        <v>1245</v>
      </c>
      <c r="I192" s="316" t="s">
        <v>1185</v>
      </c>
      <c r="J192" s="316"/>
      <c r="K192" s="364"/>
    </row>
    <row r="193" s="1" customFormat="1" ht="15" customHeight="1">
      <c r="B193" s="341"/>
      <c r="C193" s="377" t="s">
        <v>1246</v>
      </c>
      <c r="D193" s="316"/>
      <c r="E193" s="316"/>
      <c r="F193" s="339" t="s">
        <v>1156</v>
      </c>
      <c r="G193" s="316"/>
      <c r="H193" s="316" t="s">
        <v>1247</v>
      </c>
      <c r="I193" s="316" t="s">
        <v>1185</v>
      </c>
      <c r="J193" s="316"/>
      <c r="K193" s="364"/>
    </row>
    <row r="194" s="1" customFormat="1" ht="15" customHeight="1">
      <c r="B194" s="370"/>
      <c r="C194" s="379"/>
      <c r="D194" s="350"/>
      <c r="E194" s="350"/>
      <c r="F194" s="350"/>
      <c r="G194" s="350"/>
      <c r="H194" s="350"/>
      <c r="I194" s="350"/>
      <c r="J194" s="350"/>
      <c r="K194" s="371"/>
    </row>
    <row r="195" s="1" customFormat="1" ht="18.75" customHeight="1">
      <c r="B195" s="352"/>
      <c r="C195" s="362"/>
      <c r="D195" s="362"/>
      <c r="E195" s="362"/>
      <c r="F195" s="372"/>
      <c r="G195" s="362"/>
      <c r="H195" s="362"/>
      <c r="I195" s="362"/>
      <c r="J195" s="362"/>
      <c r="K195" s="352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24"/>
      <c r="C197" s="324"/>
      <c r="D197" s="324"/>
      <c r="E197" s="324"/>
      <c r="F197" s="324"/>
      <c r="G197" s="324"/>
      <c r="H197" s="324"/>
      <c r="I197" s="324"/>
      <c r="J197" s="324"/>
      <c r="K197" s="324"/>
    </row>
    <row r="198" s="1" customFormat="1" ht="13.5">
      <c r="B198" s="303"/>
      <c r="C198" s="304"/>
      <c r="D198" s="304"/>
      <c r="E198" s="304"/>
      <c r="F198" s="304"/>
      <c r="G198" s="304"/>
      <c r="H198" s="304"/>
      <c r="I198" s="304"/>
      <c r="J198" s="304"/>
      <c r="K198" s="305"/>
    </row>
    <row r="199" s="1" customFormat="1" ht="21">
      <c r="B199" s="306"/>
      <c r="C199" s="307" t="s">
        <v>1248</v>
      </c>
      <c r="D199" s="307"/>
      <c r="E199" s="307"/>
      <c r="F199" s="307"/>
      <c r="G199" s="307"/>
      <c r="H199" s="307"/>
      <c r="I199" s="307"/>
      <c r="J199" s="307"/>
      <c r="K199" s="308"/>
    </row>
    <row r="200" s="1" customFormat="1" ht="25.5" customHeight="1">
      <c r="B200" s="306"/>
      <c r="C200" s="380" t="s">
        <v>1249</v>
      </c>
      <c r="D200" s="380"/>
      <c r="E200" s="380"/>
      <c r="F200" s="380" t="s">
        <v>1250</v>
      </c>
      <c r="G200" s="381"/>
      <c r="H200" s="380" t="s">
        <v>1251</v>
      </c>
      <c r="I200" s="380"/>
      <c r="J200" s="380"/>
      <c r="K200" s="308"/>
    </row>
    <row r="201" s="1" customFormat="1" ht="5.25" customHeight="1">
      <c r="B201" s="341"/>
      <c r="C201" s="336"/>
      <c r="D201" s="336"/>
      <c r="E201" s="336"/>
      <c r="F201" s="336"/>
      <c r="G201" s="362"/>
      <c r="H201" s="336"/>
      <c r="I201" s="336"/>
      <c r="J201" s="336"/>
      <c r="K201" s="364"/>
    </row>
    <row r="202" s="1" customFormat="1" ht="15" customHeight="1">
      <c r="B202" s="341"/>
      <c r="C202" s="316" t="s">
        <v>1241</v>
      </c>
      <c r="D202" s="316"/>
      <c r="E202" s="316"/>
      <c r="F202" s="339" t="s">
        <v>43</v>
      </c>
      <c r="G202" s="316"/>
      <c r="H202" s="316" t="s">
        <v>1252</v>
      </c>
      <c r="I202" s="316"/>
      <c r="J202" s="316"/>
      <c r="K202" s="364"/>
    </row>
    <row r="203" s="1" customFormat="1" ht="15" customHeight="1">
      <c r="B203" s="341"/>
      <c r="C203" s="316"/>
      <c r="D203" s="316"/>
      <c r="E203" s="316"/>
      <c r="F203" s="339" t="s">
        <v>44</v>
      </c>
      <c r="G203" s="316"/>
      <c r="H203" s="316" t="s">
        <v>1253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47</v>
      </c>
      <c r="G204" s="316"/>
      <c r="H204" s="316" t="s">
        <v>1254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45</v>
      </c>
      <c r="G205" s="316"/>
      <c r="H205" s="316" t="s">
        <v>1255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46</v>
      </c>
      <c r="G206" s="316"/>
      <c r="H206" s="316" t="s">
        <v>1256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/>
      <c r="G207" s="316"/>
      <c r="H207" s="316"/>
      <c r="I207" s="316"/>
      <c r="J207" s="316"/>
      <c r="K207" s="364"/>
    </row>
    <row r="208" s="1" customFormat="1" ht="15" customHeight="1">
      <c r="B208" s="341"/>
      <c r="C208" s="316" t="s">
        <v>1197</v>
      </c>
      <c r="D208" s="316"/>
      <c r="E208" s="316"/>
      <c r="F208" s="339" t="s">
        <v>79</v>
      </c>
      <c r="G208" s="316"/>
      <c r="H208" s="316" t="s">
        <v>1257</v>
      </c>
      <c r="I208" s="316"/>
      <c r="J208" s="316"/>
      <c r="K208" s="364"/>
    </row>
    <row r="209" s="1" customFormat="1" ht="15" customHeight="1">
      <c r="B209" s="341"/>
      <c r="C209" s="316"/>
      <c r="D209" s="316"/>
      <c r="E209" s="316"/>
      <c r="F209" s="339" t="s">
        <v>1092</v>
      </c>
      <c r="G209" s="316"/>
      <c r="H209" s="316" t="s">
        <v>1093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1090</v>
      </c>
      <c r="G210" s="316"/>
      <c r="H210" s="316" t="s">
        <v>1258</v>
      </c>
      <c r="I210" s="316"/>
      <c r="J210" s="316"/>
      <c r="K210" s="364"/>
    </row>
    <row r="211" s="1" customFormat="1" ht="15" customHeight="1">
      <c r="B211" s="382"/>
      <c r="C211" s="316"/>
      <c r="D211" s="316"/>
      <c r="E211" s="316"/>
      <c r="F211" s="339" t="s">
        <v>1094</v>
      </c>
      <c r="G211" s="377"/>
      <c r="H211" s="368" t="s">
        <v>1095</v>
      </c>
      <c r="I211" s="368"/>
      <c r="J211" s="368"/>
      <c r="K211" s="383"/>
    </row>
    <row r="212" s="1" customFormat="1" ht="15" customHeight="1">
      <c r="B212" s="382"/>
      <c r="C212" s="316"/>
      <c r="D212" s="316"/>
      <c r="E212" s="316"/>
      <c r="F212" s="339" t="s">
        <v>1096</v>
      </c>
      <c r="G212" s="377"/>
      <c r="H212" s="368" t="s">
        <v>1032</v>
      </c>
      <c r="I212" s="368"/>
      <c r="J212" s="368"/>
      <c r="K212" s="383"/>
    </row>
    <row r="213" s="1" customFormat="1" ht="15" customHeight="1">
      <c r="B213" s="382"/>
      <c r="C213" s="316"/>
      <c r="D213" s="316"/>
      <c r="E213" s="316"/>
      <c r="F213" s="339"/>
      <c r="G213" s="377"/>
      <c r="H213" s="368"/>
      <c r="I213" s="368"/>
      <c r="J213" s="368"/>
      <c r="K213" s="383"/>
    </row>
    <row r="214" s="1" customFormat="1" ht="15" customHeight="1">
      <c r="B214" s="382"/>
      <c r="C214" s="316" t="s">
        <v>1221</v>
      </c>
      <c r="D214" s="316"/>
      <c r="E214" s="316"/>
      <c r="F214" s="339">
        <v>1</v>
      </c>
      <c r="G214" s="377"/>
      <c r="H214" s="368" t="s">
        <v>1259</v>
      </c>
      <c r="I214" s="368"/>
      <c r="J214" s="368"/>
      <c r="K214" s="383"/>
    </row>
    <row r="215" s="1" customFormat="1" ht="15" customHeight="1">
      <c r="B215" s="382"/>
      <c r="C215" s="316"/>
      <c r="D215" s="316"/>
      <c r="E215" s="316"/>
      <c r="F215" s="339">
        <v>2</v>
      </c>
      <c r="G215" s="377"/>
      <c r="H215" s="368" t="s">
        <v>1260</v>
      </c>
      <c r="I215" s="368"/>
      <c r="J215" s="368"/>
      <c r="K215" s="383"/>
    </row>
    <row r="216" s="1" customFormat="1" ht="15" customHeight="1">
      <c r="B216" s="382"/>
      <c r="C216" s="316"/>
      <c r="D216" s="316"/>
      <c r="E216" s="316"/>
      <c r="F216" s="339">
        <v>3</v>
      </c>
      <c r="G216" s="377"/>
      <c r="H216" s="368" t="s">
        <v>1261</v>
      </c>
      <c r="I216" s="368"/>
      <c r="J216" s="368"/>
      <c r="K216" s="383"/>
    </row>
    <row r="217" s="1" customFormat="1" ht="15" customHeight="1">
      <c r="B217" s="382"/>
      <c r="C217" s="316"/>
      <c r="D217" s="316"/>
      <c r="E217" s="316"/>
      <c r="F217" s="339">
        <v>4</v>
      </c>
      <c r="G217" s="377"/>
      <c r="H217" s="368" t="s">
        <v>1262</v>
      </c>
      <c r="I217" s="368"/>
      <c r="J217" s="368"/>
      <c r="K217" s="383"/>
    </row>
    <row r="218" s="1" customFormat="1" ht="12.75" customHeight="1">
      <c r="B218" s="384"/>
      <c r="C218" s="385"/>
      <c r="D218" s="385"/>
      <c r="E218" s="385"/>
      <c r="F218" s="385"/>
      <c r="G218" s="385"/>
      <c r="H218" s="385"/>
      <c r="I218" s="385"/>
      <c r="J218" s="385"/>
      <c r="K218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KROS2\KROS</dc:creator>
  <cp:lastModifiedBy>KROS2\KROS</cp:lastModifiedBy>
  <dcterms:created xsi:type="dcterms:W3CDTF">2023-04-20T11:45:13Z</dcterms:created>
  <dcterms:modified xsi:type="dcterms:W3CDTF">2023-04-20T11:45:33Z</dcterms:modified>
</cp:coreProperties>
</file>